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K\Sprawozdawczosc i konsolidacja\RR 2018\skonsolidowane\05\"/>
    </mc:Choice>
  </mc:AlternateContent>
  <bookViews>
    <workbookView xWindow="0" yWindow="0" windowWidth="25200" windowHeight="8685"/>
  </bookViews>
  <sheets>
    <sheet name="Dane 12-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oc167000201" localSheetId="0">'Dane 12-12'!#REF!</definedName>
    <definedName name="_Toc167000202" localSheetId="0">'Dane 12-12'!$A$2</definedName>
    <definedName name="_Toc167000203" localSheetId="0">'Dane 12-12'!#REF!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'Dane 12-12'!#REF!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3" i="1" l="1"/>
  <c r="U53" i="1"/>
  <c r="B39" i="1"/>
  <c r="B38" i="1"/>
  <c r="B37" i="1"/>
  <c r="B36" i="1"/>
  <c r="B34" i="1"/>
  <c r="B32" i="1"/>
  <c r="B31" i="1"/>
  <c r="B29" i="1"/>
  <c r="B28" i="1"/>
  <c r="B27" i="1"/>
  <c r="B26" i="1"/>
  <c r="B22" i="1"/>
  <c r="B20" i="1"/>
  <c r="B19" i="1"/>
  <c r="B18" i="1"/>
  <c r="B17" i="1"/>
  <c r="B16" i="1"/>
  <c r="B15" i="1"/>
  <c r="B14" i="1"/>
  <c r="B13" i="1"/>
  <c r="B12" i="1"/>
  <c r="B11" i="1"/>
  <c r="B10" i="1"/>
  <c r="B9" i="1"/>
  <c r="S6" i="1"/>
  <c r="Q6" i="1"/>
</calcChain>
</file>

<file path=xl/comments1.xml><?xml version="1.0" encoding="utf-8"?>
<comments xmlns="http://schemas.openxmlformats.org/spreadsheetml/2006/main">
  <authors>
    <author>Anna Paluch</author>
    <author>apaluch</author>
  </authors>
  <commentList>
    <comment ref="L10" authorId="0" shapeId="0">
      <text>
        <r>
          <rPr>
            <b/>
            <sz val="8"/>
            <color indexed="81"/>
            <rFont val="Tahoma"/>
            <family val="2"/>
            <charset val="238"/>
          </rPr>
          <t>Anna Paluch:</t>
        </r>
        <r>
          <rPr>
            <sz val="8"/>
            <color indexed="81"/>
            <rFont val="Tahoma"/>
            <family val="2"/>
            <charset val="238"/>
          </rPr>
          <t xml:space="preserve">
200 000 ZEC Hurt - przeniesienie rezerwy na odprawy (Trefl) do działalnosci podstawowej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  <charset val="238"/>
          </rPr>
          <t>Anna Paluch:</t>
        </r>
        <r>
          <rPr>
            <sz val="8"/>
            <color indexed="81"/>
            <rFont val="Tahoma"/>
            <family val="2"/>
            <charset val="238"/>
          </rPr>
          <t xml:space="preserve">
200 000 ZEC Hurt - przeniesienie rezerwy na odprawy (Trefl) do działalnosci podstawowej</t>
        </r>
      </text>
    </comment>
    <comment ref="Q10" authorId="0" shapeId="0">
      <text>
        <r>
          <rPr>
            <b/>
            <sz val="8"/>
            <color indexed="81"/>
            <rFont val="Tahoma"/>
            <family val="2"/>
            <charset val="238"/>
          </rPr>
          <t>Anna Paluch:</t>
        </r>
        <r>
          <rPr>
            <sz val="8"/>
            <color indexed="81"/>
            <rFont val="Tahoma"/>
            <family val="2"/>
            <charset val="238"/>
          </rPr>
          <t xml:space="preserve">
200 000 ZEC Hurt - przeniesienie rezerwy na odprawy (Trefl) do działalnosci podstawowej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  <charset val="238"/>
          </rPr>
          <t>apaluch:</t>
        </r>
        <r>
          <rPr>
            <sz val="8"/>
            <color indexed="81"/>
            <rFont val="Tahoma"/>
            <family val="2"/>
            <charset val="238"/>
          </rPr>
          <t xml:space="preserve">
korekta przychodow z tytułu zaliczek na koszty osierocone</t>
        </r>
      </text>
    </comment>
    <comment ref="S15" authorId="1" shapeId="0">
      <text>
        <r>
          <rPr>
            <b/>
            <sz val="8"/>
            <color indexed="81"/>
            <rFont val="Tahoma"/>
            <family val="2"/>
            <charset val="238"/>
          </rPr>
          <t>apaluch:</t>
        </r>
        <r>
          <rPr>
            <sz val="8"/>
            <color indexed="81"/>
            <rFont val="Tahoma"/>
            <family val="2"/>
            <charset val="238"/>
          </rPr>
          <t xml:space="preserve">
w tym  11 774 688,61otrzymane odszkodowanie (PPO Siechnice) 
kwota główna:   5 442 899,00
odsetki;             11 216 584,61
koszty sadowe   </t>
        </r>
        <r>
          <rPr>
            <u/>
            <sz val="8"/>
            <color indexed="81"/>
            <rFont val="Tahoma"/>
            <family val="2"/>
            <charset val="238"/>
          </rPr>
          <t xml:space="preserve">-4 884 795,0 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11 774 688,61
KGN
straty ze zbycia niefinansowych aktywów trwałych (-748 214,85) 
 U761-014B Kosz.likw.i sprz.STn                                +1 915 886,10. 
reklasyfikacja do PKO (zysk ze zbycia)                          1 167 671,25
jednoczesnie 
z rezerwy na koszty likwidacji majątku (1 950 000) została wyłączona pozycja U761-014B Kosz.likw.i sprz.STn  1 915 886,10. 
49 287 359,06 reklasyfikacja przychodów z tyt. rekompensat</t>
        </r>
      </text>
    </comment>
  </commentList>
</comments>
</file>

<file path=xl/sharedStrings.xml><?xml version="1.0" encoding="utf-8"?>
<sst xmlns="http://schemas.openxmlformats.org/spreadsheetml/2006/main" count="67" uniqueCount="58">
  <si>
    <t>2. Podstawowe wielkości ekonomiczno-finansowe</t>
  </si>
  <si>
    <t>Elementy skonsolidowanego rachunku zysków i strat i pozostałych sprawozdań</t>
  </si>
  <si>
    <t>w zł</t>
  </si>
  <si>
    <t>w tysiącach  złotych</t>
  </si>
  <si>
    <t>od 1 stycznia
do 31 grudnia
2018 r.</t>
  </si>
  <si>
    <t>od 1 stycznia
do 31 grudnia
2018 r .</t>
  </si>
  <si>
    <t>od 1 stycznia
do 31 grudnia
2017 r.</t>
  </si>
  <si>
    <t>od 1 stycznia
do 31 grudnia
2017 r .</t>
  </si>
  <si>
    <t>od 1 stycznia
do 31 grudnia
2016 r.</t>
  </si>
  <si>
    <t>od 1 stycznia
do 31 grudnia
2016 r .</t>
  </si>
  <si>
    <t>od 1 stycznia
do 31 grudnia
2015r.</t>
  </si>
  <si>
    <t>od 1 stycznia
do 31 grudnia
2015 r .</t>
  </si>
  <si>
    <t>od 1 stycznia
do 31 grudnia
2014 r.</t>
  </si>
  <si>
    <t>od 1 stycznia
do 31 grudnia
2014 r .</t>
  </si>
  <si>
    <t>od 1 stycznia
do 31 grudnia
2013 r.</t>
  </si>
  <si>
    <t>od 1 stycznia
do 31 grudnia
2012 r.</t>
  </si>
  <si>
    <t>od 1 stycznia
do 31 grudnia
2011 r.</t>
  </si>
  <si>
    <t>od 1 stycznia
do 31 grudnia
2010 r.</t>
  </si>
  <si>
    <t>od 1 stycznia 2006 r. do 31 grudnia 2007 r.</t>
  </si>
  <si>
    <t>od 1 stycznia
do 31 grudnia
2007 r.</t>
  </si>
  <si>
    <t>(dane przekształcone)</t>
  </si>
  <si>
    <t xml:space="preserve">Przychody ze sprzedaży </t>
  </si>
  <si>
    <t>Koszt własny sprzedaży</t>
  </si>
  <si>
    <t>Przychody / (koszty) z tyt. rekompensat KDT</t>
  </si>
  <si>
    <t>Zysk brutto na sprzedaży</t>
  </si>
  <si>
    <t>Koszty sprzedaży</t>
  </si>
  <si>
    <t>Koszty zarządu</t>
  </si>
  <si>
    <t>Wynik na pozostałej działalności operacyjnej</t>
  </si>
  <si>
    <t>Wynik na działalności operacyjnej (EBIT)</t>
  </si>
  <si>
    <t>Wynik na działalności finansowej</t>
  </si>
  <si>
    <t>Podatek dochodowy</t>
  </si>
  <si>
    <t xml:space="preserve">Wynik finansowy netto </t>
  </si>
  <si>
    <t>Inne całkowite dochody netto</t>
  </si>
  <si>
    <t>Działalność zaniechana</t>
  </si>
  <si>
    <t>Całkowite dochody ogółem</t>
  </si>
  <si>
    <t>Aktywa trwałe</t>
  </si>
  <si>
    <t>Aktywa obrotowe</t>
  </si>
  <si>
    <t>Aktywa przeznaczone do sprzedaży</t>
  </si>
  <si>
    <t>-</t>
  </si>
  <si>
    <t>Aktywa razem</t>
  </si>
  <si>
    <t>Zobowiązania długoterminowe</t>
  </si>
  <si>
    <t>Zobowiązania krótkoterminowe</t>
  </si>
  <si>
    <t>Zobowiązania przeznaczone do sprzedaży</t>
  </si>
  <si>
    <t>Kapitał własny</t>
  </si>
  <si>
    <t>Przepływy z działalności operacyjnej</t>
  </si>
  <si>
    <t>Przepływy z działalności inwestycyjnej</t>
  </si>
  <si>
    <t>Przepływy z działalności finansowej</t>
  </si>
  <si>
    <t>Przepływy pieniężne netto, razem</t>
  </si>
  <si>
    <t>w %</t>
  </si>
  <si>
    <t>Rentowność aktywów (ROA)</t>
  </si>
  <si>
    <t>Rentowność kapitałów własnych (ROE)</t>
  </si>
  <si>
    <t>Zwrot z zaangażowanego kapitału (ROCE)</t>
  </si>
  <si>
    <t>Płynność bieżąca</t>
  </si>
  <si>
    <t>Płynność szybka</t>
  </si>
  <si>
    <t>Sprzedaż ciepła (TJ)</t>
  </si>
  <si>
    <t>Sprzedaż energii elektrycznej (GWh)</t>
  </si>
  <si>
    <t xml:space="preserve">  w tym energia z biomasy (GWh)</t>
  </si>
  <si>
    <t>Wypłacona dywidenda (zł/akcja)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</si>
</sst>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&quot;;[Red]\(#,##0.00\)&quot;&quot;;&quot;-   &quot;"/>
    <numFmt numFmtId="166" formatCode="_-* #,##0\ _z_ł_-;\-* #,##0\ _z_ł_-;_-* &quot;-&quot;??\ _z_ł_-;_-@_-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i/>
      <sz val="5"/>
      <name val="Calibri"/>
      <family val="2"/>
      <charset val="238"/>
      <scheme val="minor"/>
    </font>
    <font>
      <b/>
      <sz val="10"/>
      <color indexed="6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EBFF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14548173467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1454817346722"/>
      </right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14548173467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/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Border="1"/>
    <xf numFmtId="0" fontId="6" fillId="0" borderId="5" xfId="0" applyFont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4" fontId="9" fillId="2" borderId="9" xfId="1" applyNumberFormat="1" applyFont="1" applyFill="1" applyBorder="1" applyAlignment="1">
      <alignment horizontal="right" vertical="center"/>
    </xf>
    <xf numFmtId="164" fontId="9" fillId="0" borderId="9" xfId="1" applyNumberFormat="1" applyFont="1" applyFill="1" applyBorder="1" applyAlignment="1">
      <alignment horizontal="right" vertical="center"/>
    </xf>
    <xf numFmtId="165" fontId="9" fillId="0" borderId="9" xfId="1" applyNumberFormat="1" applyFont="1" applyFill="1" applyBorder="1" applyAlignment="1">
      <alignment horizontal="right" vertical="center"/>
    </xf>
    <xf numFmtId="165" fontId="9" fillId="2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2" borderId="2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6" fontId="9" fillId="0" borderId="0" xfId="1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164" fontId="9" fillId="2" borderId="2" xfId="1" applyNumberFormat="1" applyFont="1" applyFill="1" applyBorder="1" applyAlignment="1">
      <alignment horizontal="right" vertical="center"/>
    </xf>
    <xf numFmtId="164" fontId="9" fillId="0" borderId="2" xfId="1" applyNumberFormat="1" applyFont="1" applyFill="1" applyBorder="1" applyAlignment="1">
      <alignment horizontal="right" vertical="center"/>
    </xf>
    <xf numFmtId="164" fontId="9" fillId="3" borderId="2" xfId="1" applyNumberFormat="1" applyFont="1" applyFill="1" applyBorder="1" applyAlignment="1">
      <alignment horizontal="right" vertical="center"/>
    </xf>
    <xf numFmtId="165" fontId="9" fillId="0" borderId="2" xfId="1" applyNumberFormat="1" applyFont="1" applyFill="1" applyBorder="1" applyAlignment="1">
      <alignment horizontal="right" vertical="center"/>
    </xf>
    <xf numFmtId="165" fontId="9" fillId="2" borderId="2" xfId="1" applyNumberFormat="1" applyFont="1" applyFill="1" applyBorder="1" applyAlignment="1">
      <alignment horizontal="right" vertical="center"/>
    </xf>
    <xf numFmtId="164" fontId="9" fillId="3" borderId="0" xfId="1" applyNumberFormat="1" applyFont="1" applyFill="1" applyBorder="1" applyAlignment="1">
      <alignment horizontal="right" vertical="center"/>
    </xf>
    <xf numFmtId="164" fontId="9" fillId="3" borderId="9" xfId="1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3" fillId="4" borderId="13" xfId="0" applyFont="1" applyFill="1" applyBorder="1"/>
    <xf numFmtId="165" fontId="9" fillId="2" borderId="13" xfId="1" applyNumberFormat="1" applyFont="1" applyFill="1" applyBorder="1" applyAlignment="1">
      <alignment horizontal="right" vertical="center"/>
    </xf>
    <xf numFmtId="165" fontId="9" fillId="0" borderId="13" xfId="1" applyNumberFormat="1" applyFont="1" applyFill="1" applyBorder="1" applyAlignment="1">
      <alignment horizontal="right" vertical="center"/>
    </xf>
    <xf numFmtId="165" fontId="9" fillId="0" borderId="13" xfId="1" applyNumberFormat="1" applyFont="1" applyFill="1" applyBorder="1" applyAlignment="1">
      <alignment vertical="center"/>
    </xf>
    <xf numFmtId="165" fontId="9" fillId="2" borderId="13" xfId="1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3" fillId="4" borderId="0" xfId="0" applyFont="1" applyFill="1" applyBorder="1"/>
    <xf numFmtId="165" fontId="9" fillId="2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4" borderId="17" xfId="0" applyFont="1" applyFill="1" applyBorder="1"/>
    <xf numFmtId="165" fontId="9" fillId="2" borderId="17" xfId="1" applyNumberFormat="1" applyFont="1" applyFill="1" applyBorder="1" applyAlignment="1">
      <alignment horizontal="right" vertical="center"/>
    </xf>
    <xf numFmtId="165" fontId="9" fillId="0" borderId="17" xfId="1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wrapText="1"/>
    </xf>
    <xf numFmtId="165" fontId="9" fillId="4" borderId="0" xfId="1" applyNumberFormat="1" applyFont="1" applyFill="1" applyBorder="1" applyAlignment="1">
      <alignment horizontal="right" vertical="center"/>
    </xf>
    <xf numFmtId="0" fontId="3" fillId="4" borderId="2" xfId="0" applyFont="1" applyFill="1" applyBorder="1"/>
    <xf numFmtId="164" fontId="9" fillId="0" borderId="2" xfId="0" applyNumberFormat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164" fontId="9" fillId="0" borderId="17" xfId="1" applyNumberFormat="1" applyFont="1" applyFill="1" applyBorder="1" applyAlignment="1">
      <alignment horizontal="right" vertical="center"/>
    </xf>
    <xf numFmtId="164" fontId="9" fillId="2" borderId="17" xfId="1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left" vertical="center" wrapText="1"/>
    </xf>
    <xf numFmtId="164" fontId="9" fillId="0" borderId="17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4" borderId="9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165" fontId="3" fillId="0" borderId="9" xfId="0" applyNumberFormat="1" applyFont="1" applyFill="1" applyBorder="1" applyAlignment="1">
      <alignment horizontal="left" vertical="center" wrapText="1"/>
    </xf>
    <xf numFmtId="165" fontId="9" fillId="0" borderId="9" xfId="1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left" vertical="center" wrapText="1"/>
    </xf>
    <xf numFmtId="0" fontId="12" fillId="0" borderId="0" xfId="0" applyFont="1" applyFill="1"/>
    <xf numFmtId="0" fontId="5" fillId="0" borderId="0" xfId="0" applyFont="1"/>
    <xf numFmtId="0" fontId="5" fillId="0" borderId="0" xfId="0" applyFont="1" applyFill="1"/>
    <xf numFmtId="0" fontId="10" fillId="5" borderId="0" xfId="0" applyFont="1" applyFill="1" applyBorder="1" applyAlignment="1">
      <alignment horizontal="center" vertical="center" wrapText="1"/>
    </xf>
    <xf numFmtId="164" fontId="9" fillId="5" borderId="0" xfId="1" applyNumberFormat="1" applyFont="1" applyFill="1" applyBorder="1" applyAlignment="1">
      <alignment horizontal="right" vertical="center"/>
    </xf>
    <xf numFmtId="164" fontId="9" fillId="5" borderId="9" xfId="1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right" vertical="center" wrapText="1"/>
    </xf>
    <xf numFmtId="0" fontId="11" fillId="5" borderId="6" xfId="0" applyFont="1" applyFill="1" applyBorder="1" applyAlignment="1">
      <alignment horizontal="center" vertical="center" wrapText="1"/>
    </xf>
    <xf numFmtId="164" fontId="9" fillId="5" borderId="6" xfId="1" applyNumberFormat="1" applyFont="1" applyFill="1" applyBorder="1" applyAlignment="1">
      <alignment horizontal="right" vertical="center"/>
    </xf>
    <xf numFmtId="164" fontId="9" fillId="5" borderId="10" xfId="1" applyNumberFormat="1" applyFont="1" applyFill="1" applyBorder="1" applyAlignment="1">
      <alignment horizontal="right" vertical="center"/>
    </xf>
    <xf numFmtId="164" fontId="9" fillId="5" borderId="2" xfId="1" applyNumberFormat="1" applyFont="1" applyFill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center" vertical="center"/>
    </xf>
    <xf numFmtId="164" fontId="9" fillId="5" borderId="3" xfId="1" applyNumberFormat="1" applyFont="1" applyFill="1" applyBorder="1" applyAlignment="1">
      <alignment horizontal="center" vertical="center"/>
    </xf>
    <xf numFmtId="164" fontId="9" fillId="5" borderId="6" xfId="1" applyNumberFormat="1" applyFont="1" applyFill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right" vertical="center"/>
    </xf>
    <xf numFmtId="164" fontId="9" fillId="5" borderId="4" xfId="1" applyNumberFormat="1" applyFont="1" applyFill="1" applyBorder="1" applyAlignment="1">
      <alignment horizontal="right" vertical="center"/>
    </xf>
    <xf numFmtId="164" fontId="9" fillId="5" borderId="7" xfId="1" applyNumberFormat="1" applyFont="1" applyFill="1" applyBorder="1" applyAlignment="1">
      <alignment horizontal="right" vertical="center"/>
    </xf>
    <xf numFmtId="164" fontId="9" fillId="5" borderId="11" xfId="1" applyNumberFormat="1" applyFont="1" applyFill="1" applyBorder="1" applyAlignment="1">
      <alignment horizontal="right" vertical="center"/>
    </xf>
    <xf numFmtId="165" fontId="9" fillId="5" borderId="13" xfId="1" applyNumberFormat="1" applyFont="1" applyFill="1" applyBorder="1" applyAlignment="1">
      <alignment horizontal="right" vertical="center"/>
    </xf>
    <xf numFmtId="165" fontId="9" fillId="5" borderId="0" xfId="1" applyNumberFormat="1" applyFont="1" applyFill="1" applyBorder="1" applyAlignment="1">
      <alignment horizontal="right" vertical="center"/>
    </xf>
    <xf numFmtId="165" fontId="9" fillId="5" borderId="17" xfId="1" applyNumberFormat="1" applyFont="1" applyFill="1" applyBorder="1" applyAlignment="1">
      <alignment horizontal="right" vertical="center"/>
    </xf>
    <xf numFmtId="165" fontId="9" fillId="5" borderId="13" xfId="1" applyNumberFormat="1" applyFont="1" applyFill="1" applyBorder="1" applyAlignment="1">
      <alignment vertical="center"/>
    </xf>
    <xf numFmtId="165" fontId="9" fillId="5" borderId="0" xfId="1" applyNumberFormat="1" applyFont="1" applyFill="1" applyBorder="1" applyAlignment="1">
      <alignment vertical="center"/>
    </xf>
    <xf numFmtId="165" fontId="9" fillId="5" borderId="14" xfId="1" applyNumberFormat="1" applyFont="1" applyFill="1" applyBorder="1" applyAlignment="1">
      <alignment vertical="center"/>
    </xf>
    <xf numFmtId="165" fontId="9" fillId="5" borderId="7" xfId="1" applyNumberFormat="1" applyFont="1" applyFill="1" applyBorder="1" applyAlignment="1">
      <alignment vertical="center"/>
    </xf>
    <xf numFmtId="165" fontId="9" fillId="5" borderId="7" xfId="1" applyNumberFormat="1" applyFont="1" applyFill="1" applyBorder="1" applyAlignment="1">
      <alignment horizontal="right" vertical="center"/>
    </xf>
    <xf numFmtId="165" fontId="9" fillId="5" borderId="18" xfId="1" applyNumberFormat="1" applyFont="1" applyFill="1" applyBorder="1" applyAlignment="1">
      <alignment horizontal="right" vertical="center"/>
    </xf>
    <xf numFmtId="164" fontId="9" fillId="5" borderId="18" xfId="1" applyNumberFormat="1" applyFont="1" applyFill="1" applyBorder="1" applyAlignment="1">
      <alignment horizontal="right" vertical="center"/>
    </xf>
    <xf numFmtId="165" fontId="9" fillId="5" borderId="11" xfId="1" applyNumberFormat="1" applyFont="1" applyFill="1" applyBorder="1" applyAlignment="1">
      <alignment horizontal="right" vertical="center"/>
    </xf>
    <xf numFmtId="164" fontId="9" fillId="5" borderId="17" xfId="1" applyNumberFormat="1" applyFont="1" applyFill="1" applyBorder="1" applyAlignment="1">
      <alignment horizontal="right" vertical="center"/>
    </xf>
    <xf numFmtId="165" fontId="9" fillId="5" borderId="9" xfId="1" applyNumberFormat="1" applyFont="1" applyFill="1" applyBorder="1" applyAlignment="1">
      <alignment horizontal="right" vertical="center"/>
    </xf>
    <xf numFmtId="164" fontId="9" fillId="5" borderId="2" xfId="1" applyNumberFormat="1" applyFont="1" applyFill="1" applyBorder="1" applyAlignment="1">
      <alignment vertical="center"/>
    </xf>
    <xf numFmtId="164" fontId="9" fillId="5" borderId="0" xfId="1" applyNumberFormat="1" applyFont="1" applyFill="1" applyBorder="1" applyAlignment="1">
      <alignment vertical="center"/>
    </xf>
    <xf numFmtId="164" fontId="9" fillId="5" borderId="17" xfId="1" applyNumberFormat="1" applyFont="1" applyFill="1" applyBorder="1" applyAlignment="1">
      <alignment vertical="center"/>
    </xf>
    <xf numFmtId="165" fontId="9" fillId="5" borderId="9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wro/DF/GiC/Sprawozdania/Sprawozdanie%20FK%202018/2018_roczny%20skonsolidowany/Sprawozdanie_Zarz&#261;du_GK_2018/Sprawozdanie_Zarz&#261;du_GK_2018_roboczy_PL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06-10"/>
      <sheetName val="Dane 06-09"/>
      <sheetName val="EBITDA"/>
      <sheetName val="Zatrudnienie KGN"/>
      <sheetName val="Analiza wyników wg spółek 2009"/>
      <sheetName val="Zatrudnienie GK"/>
      <sheetName val="GK-jedn.zależne"/>
      <sheetName val="GK-jedn.stow."/>
      <sheetName val="Pozostałe podmioty "/>
      <sheetName val="Dostawcy, odbiorcy, rynki zbytu"/>
      <sheetName val="Podst. produkty ilość"/>
      <sheetName val="Podst. produkty wartość"/>
      <sheetName val="Rynki zbytu_2018"/>
      <sheetName val="Dane KGN"/>
      <sheetName val="Dane 12-12"/>
      <sheetName val="Wielk. ek.-fin.Grupa"/>
      <sheetName val="Analiza wyników wg spółek 2012"/>
      <sheetName val="Wielk. ek.-fin.Grupa korekty"/>
      <sheetName val="BILANS_GRUPA_korekta_01.01.2016"/>
      <sheetName val="Wielk. ek.-fin. KGN"/>
      <sheetName val="Koszty KGN_GK na RN"/>
      <sheetName val="Koszty KGN_GK"/>
      <sheetName val="Wielk. ek.-fin.ECZG"/>
      <sheetName val="KosztyECZG"/>
      <sheetName val="Bilans sk. "/>
      <sheetName val="TRANS.Z POW."/>
      <sheetName val="Pożyczki "/>
      <sheetName val="Pożyczki udzielone "/>
      <sheetName val="CF_Grupa"/>
      <sheetName val="CF_KGN"/>
      <sheetName val="CF_ECZG "/>
      <sheetName val="Nakłady inwestycyjne"/>
      <sheetName val="Emisje"/>
      <sheetName val="Emisje wykres W-w"/>
      <sheetName val="Emisje wykres Cz"/>
      <sheetName val="AKCJONARIAT "/>
      <sheetName val="Dywidenda "/>
      <sheetName val="Emisje wykres W-w EN"/>
      <sheetName val="Emisje wykres Cz EN"/>
      <sheetName val="Q_31-12-2005"/>
      <sheetName val="SQ_31-12-2005"/>
      <sheetName val="Audyt EY"/>
      <sheetName val="WYNAGR.ZARZĄD"/>
      <sheetName val="WYNAGR.RN "/>
      <sheetName val="Arkusz1"/>
      <sheetName val="Arkusz3"/>
      <sheetName val="Słownik"/>
      <sheetName val="Audyt"/>
      <sheetName val="Wydarzenia 2017"/>
      <sheetName val="Wydarzenia 2018"/>
      <sheetName val="Umowy"/>
      <sheetName val="Szkolenia"/>
      <sheetName val="Oceny"/>
      <sheetName val="Zarząd KGN wiek płeć"/>
      <sheetName val="KG KGN wiek płeć "/>
      <sheetName val="Rotacja"/>
      <sheetName val="Układ zbiorowy"/>
      <sheetName val="Emisje 2015-2017"/>
      <sheetName val="Paliwo"/>
      <sheetName val="Emisje dane"/>
      <sheetName val="Emisje wykres KOGE"/>
      <sheetName val="Arkusz5"/>
      <sheetName val="Emisje wykres KOGE EN"/>
      <sheetName val="Kary"/>
      <sheetName val="BHP"/>
      <sheetName val="ISO i rez.CO2"/>
      <sheetName val="Arkusz4"/>
      <sheetName val="PPO PKO"/>
      <sheetName val="Dotacje"/>
      <sheetName val="MOCE"/>
      <sheetName val="Rynek energii (2)"/>
      <sheetName val="CO2 dodatkowe"/>
      <sheetName val="Arkusz2"/>
      <sheetName val="Wydarzenia 2016"/>
      <sheetName val="Słownik 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960621687.47000003</v>
          </cell>
        </row>
        <row r="12">
          <cell r="B12">
            <v>-823870351.17999995</v>
          </cell>
        </row>
        <row r="13">
          <cell r="B13">
            <v>-119824694.43000001</v>
          </cell>
        </row>
        <row r="14">
          <cell r="B14">
            <v>16926641.860000074</v>
          </cell>
        </row>
        <row r="15">
          <cell r="B15">
            <v>-1930110.71</v>
          </cell>
        </row>
        <row r="16">
          <cell r="B16">
            <v>-6039909.7999999989</v>
          </cell>
        </row>
        <row r="17">
          <cell r="B17">
            <v>2869503.3599999994</v>
          </cell>
        </row>
        <row r="18">
          <cell r="B18">
            <v>11826124.710000074</v>
          </cell>
        </row>
        <row r="19">
          <cell r="B19">
            <v>3283755.700000002</v>
          </cell>
        </row>
        <row r="20">
          <cell r="B20">
            <v>-3839983.7800000012</v>
          </cell>
        </row>
        <row r="21">
          <cell r="B21">
            <v>11269896.630000073</v>
          </cell>
        </row>
        <row r="22">
          <cell r="B22">
            <v>-671547.52619999996</v>
          </cell>
        </row>
        <row r="23">
          <cell r="B23">
            <v>10598349.103800073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8">
          <cell r="B18">
            <v>1735771151.6900003</v>
          </cell>
        </row>
        <row r="28">
          <cell r="B28">
            <v>649505213.89999998</v>
          </cell>
        </row>
        <row r="32">
          <cell r="B32">
            <v>2385276365.5900002</v>
          </cell>
        </row>
        <row r="46">
          <cell r="B46">
            <v>1466548103.7399998</v>
          </cell>
        </row>
        <row r="56">
          <cell r="B56">
            <v>666629182.77999997</v>
          </cell>
        </row>
        <row r="65">
          <cell r="B65">
            <v>252099210.36999997</v>
          </cell>
        </row>
      </sheetData>
      <sheetData sheetId="25"/>
      <sheetData sheetId="26"/>
      <sheetData sheetId="27"/>
      <sheetData sheetId="28">
        <row r="8">
          <cell r="B8">
            <v>191244023.9500002</v>
          </cell>
        </row>
        <row r="9">
          <cell r="B9">
            <v>-124305099.96000002</v>
          </cell>
        </row>
        <row r="10">
          <cell r="B10">
            <v>-64873629.980000004</v>
          </cell>
        </row>
        <row r="11">
          <cell r="B11">
            <v>2065294.0100001693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V60"/>
  <sheetViews>
    <sheetView showGridLines="0" tabSelected="1" showWhiteSpace="0" zoomScaleNormal="100" workbookViewId="0">
      <selection activeCell="X12" sqref="X12"/>
    </sheetView>
  </sheetViews>
  <sheetFormatPr defaultColWidth="9.140625" defaultRowHeight="12.75" x14ac:dyDescent="0.2"/>
  <cols>
    <col min="1" max="1" width="31.42578125" style="3" customWidth="1"/>
    <col min="2" max="2" width="31.42578125" style="3" hidden="1" customWidth="1"/>
    <col min="3" max="3" width="9.28515625" style="3" customWidth="1"/>
    <col min="4" max="4" width="11.28515625" style="3" hidden="1" customWidth="1"/>
    <col min="5" max="5" width="9" style="37" customWidth="1"/>
    <col min="6" max="6" width="11.28515625" style="37" hidden="1" customWidth="1"/>
    <col min="7" max="7" width="9" style="3" customWidth="1"/>
    <col min="8" max="8" width="10" style="3" hidden="1" customWidth="1"/>
    <col min="9" max="9" width="9" style="37" customWidth="1"/>
    <col min="10" max="10" width="11.42578125" style="3" hidden="1" customWidth="1"/>
    <col min="11" max="11" width="9" style="3" customWidth="1"/>
    <col min="12" max="12" width="13.7109375" style="3" hidden="1" customWidth="1"/>
    <col min="13" max="13" width="9" style="37" customWidth="1"/>
    <col min="14" max="14" width="21.42578125" style="3" hidden="1" customWidth="1"/>
    <col min="15" max="15" width="9" style="3" customWidth="1"/>
    <col min="16" max="16" width="9" style="37" customWidth="1"/>
    <col min="17" max="17" width="9" style="3" hidden="1" customWidth="1"/>
    <col min="18" max="18" width="9" style="3" customWidth="1"/>
    <col min="19" max="19" width="9" style="37" hidden="1" customWidth="1"/>
    <col min="20" max="20" width="9" style="37" customWidth="1"/>
    <col min="21" max="22" width="9" style="37" hidden="1" customWidth="1"/>
    <col min="23" max="16384" width="9.140625" style="3"/>
  </cols>
  <sheetData>
    <row r="2" spans="1:22" ht="17.25" x14ac:dyDescent="0.3">
      <c r="A2" s="1" t="s">
        <v>0</v>
      </c>
      <c r="B2" s="1"/>
      <c r="C2" s="1"/>
      <c r="D2" s="1"/>
      <c r="E2" s="2"/>
      <c r="F2" s="2"/>
      <c r="G2" s="1"/>
      <c r="H2" s="1"/>
      <c r="I2" s="2"/>
      <c r="J2" s="1"/>
      <c r="K2" s="1"/>
      <c r="L2" s="1"/>
      <c r="M2" s="2"/>
      <c r="N2" s="1"/>
      <c r="O2" s="1"/>
      <c r="P2" s="2"/>
      <c r="Q2" s="1"/>
      <c r="R2" s="1"/>
      <c r="S2" s="2"/>
      <c r="T2" s="2"/>
      <c r="U2" s="2"/>
      <c r="V2" s="2"/>
    </row>
    <row r="3" spans="1:22" ht="15.75" x14ac:dyDescent="0.25">
      <c r="A3" s="4"/>
      <c r="B3" s="4"/>
      <c r="C3" s="4"/>
      <c r="D3" s="4"/>
      <c r="E3" s="5"/>
      <c r="F3" s="5"/>
      <c r="G3" s="4"/>
      <c r="H3" s="4"/>
      <c r="I3" s="5"/>
      <c r="J3" s="4"/>
      <c r="K3" s="4"/>
      <c r="L3" s="4"/>
      <c r="M3" s="5"/>
      <c r="N3" s="4"/>
      <c r="O3" s="4"/>
      <c r="P3" s="5"/>
      <c r="Q3" s="4"/>
      <c r="R3" s="4"/>
      <c r="S3" s="5"/>
      <c r="T3" s="5"/>
      <c r="U3" s="5"/>
      <c r="V3" s="5"/>
    </row>
    <row r="4" spans="1:22" ht="38.25" x14ac:dyDescent="0.25">
      <c r="A4" s="6" t="s">
        <v>1</v>
      </c>
      <c r="B4" s="4"/>
      <c r="C4" s="4"/>
      <c r="D4" s="4"/>
      <c r="E4" s="5"/>
      <c r="F4" s="5"/>
      <c r="G4" s="4"/>
      <c r="H4" s="4"/>
      <c r="I4" s="5"/>
      <c r="J4" s="4"/>
      <c r="K4" s="4"/>
      <c r="L4" s="4"/>
      <c r="M4" s="5"/>
      <c r="N4" s="4"/>
      <c r="O4" s="4"/>
      <c r="P4" s="5"/>
      <c r="Q4" s="4"/>
      <c r="R4" s="4"/>
      <c r="S4" s="5"/>
      <c r="T4" s="5"/>
      <c r="U4" s="5"/>
      <c r="V4" s="5"/>
    </row>
    <row r="5" spans="1:22" x14ac:dyDescent="0.2">
      <c r="B5" s="6"/>
      <c r="C5" s="6"/>
      <c r="D5" s="6"/>
      <c r="E5" s="7"/>
      <c r="F5" s="7"/>
      <c r="G5" s="6"/>
      <c r="H5" s="6"/>
      <c r="I5" s="7"/>
      <c r="J5" s="6"/>
      <c r="K5" s="6"/>
      <c r="L5" s="6"/>
      <c r="M5" s="7"/>
      <c r="N5" s="6"/>
      <c r="O5" s="6"/>
      <c r="P5" s="7"/>
      <c r="Q5" s="6" t="s">
        <v>2</v>
      </c>
      <c r="R5" s="6"/>
      <c r="S5" s="7"/>
      <c r="T5" s="7"/>
      <c r="U5" s="7"/>
      <c r="V5" s="7"/>
    </row>
    <row r="6" spans="1:22" ht="29.25" customHeight="1" x14ac:dyDescent="0.2">
      <c r="A6" s="8" t="s">
        <v>3</v>
      </c>
      <c r="B6" s="137" t="s">
        <v>4</v>
      </c>
      <c r="C6" s="142" t="s">
        <v>5</v>
      </c>
      <c r="D6" s="137" t="s">
        <v>6</v>
      </c>
      <c r="E6" s="139" t="s">
        <v>7</v>
      </c>
      <c r="F6" s="139" t="s">
        <v>8</v>
      </c>
      <c r="G6" s="142" t="s">
        <v>9</v>
      </c>
      <c r="H6" s="139" t="s">
        <v>10</v>
      </c>
      <c r="I6" s="139" t="s">
        <v>11</v>
      </c>
      <c r="J6" s="137" t="s">
        <v>12</v>
      </c>
      <c r="K6" s="142" t="s">
        <v>13</v>
      </c>
      <c r="L6" s="144" t="s">
        <v>14</v>
      </c>
      <c r="M6" s="139" t="s">
        <v>14</v>
      </c>
      <c r="N6" s="137" t="s">
        <v>15</v>
      </c>
      <c r="O6" s="104" t="s">
        <v>15</v>
      </c>
      <c r="P6" s="10" t="s">
        <v>16</v>
      </c>
      <c r="Q6" s="9" t="str">
        <f>R6</f>
        <v>od 1 stycznia
do 31 grudnia
2010 r.</v>
      </c>
      <c r="R6" s="106" t="s">
        <v>17</v>
      </c>
      <c r="S6" s="10" t="e">
        <f>#REF!</f>
        <v>#REF!</v>
      </c>
      <c r="T6" s="11"/>
      <c r="U6" s="12" t="s">
        <v>18</v>
      </c>
      <c r="V6" s="12" t="s">
        <v>19</v>
      </c>
    </row>
    <row r="7" spans="1:22" ht="6" customHeight="1" x14ac:dyDescent="0.2">
      <c r="A7" s="14"/>
      <c r="B7" s="146"/>
      <c r="C7" s="147"/>
      <c r="D7" s="146"/>
      <c r="E7" s="140"/>
      <c r="F7" s="140"/>
      <c r="G7" s="147"/>
      <c r="H7" s="140"/>
      <c r="I7" s="141"/>
      <c r="J7" s="138"/>
      <c r="K7" s="143"/>
      <c r="L7" s="145"/>
      <c r="M7" s="141"/>
      <c r="N7" s="138"/>
      <c r="O7" s="105"/>
      <c r="P7" s="16"/>
      <c r="Q7" s="15"/>
      <c r="R7" s="107"/>
      <c r="S7" s="16"/>
      <c r="T7" s="16"/>
      <c r="U7" s="17"/>
      <c r="V7" s="17"/>
    </row>
    <row r="8" spans="1:22" ht="15.75" customHeight="1" x14ac:dyDescent="0.2">
      <c r="A8" s="14"/>
      <c r="B8" s="18"/>
      <c r="C8" s="100"/>
      <c r="D8" s="19"/>
      <c r="E8" s="20" t="s">
        <v>20</v>
      </c>
      <c r="F8" s="21"/>
      <c r="G8" s="103" t="s">
        <v>20</v>
      </c>
      <c r="H8" s="21"/>
      <c r="I8" s="20"/>
      <c r="J8" s="22"/>
      <c r="K8" s="103"/>
      <c r="L8" s="23"/>
      <c r="M8" s="20" t="s">
        <v>20</v>
      </c>
      <c r="N8" s="19"/>
      <c r="O8" s="103"/>
      <c r="P8" s="20" t="s">
        <v>20</v>
      </c>
      <c r="Q8" s="22"/>
      <c r="R8" s="108" t="s">
        <v>20</v>
      </c>
      <c r="S8" s="20"/>
      <c r="T8" s="20"/>
      <c r="U8" s="24"/>
      <c r="V8" s="24"/>
    </row>
    <row r="9" spans="1:22" ht="12.95" customHeight="1" x14ac:dyDescent="0.2">
      <c r="A9" s="25" t="s">
        <v>21</v>
      </c>
      <c r="B9" s="26">
        <f>'[10]Wielk. ek.-fin.Grupa'!B8</f>
        <v>960621687.47000003</v>
      </c>
      <c r="C9" s="101">
        <v>960622</v>
      </c>
      <c r="D9" s="26">
        <v>1014204064.8000001</v>
      </c>
      <c r="E9" s="27">
        <v>1014204</v>
      </c>
      <c r="F9" s="26">
        <v>1014204064.8000001</v>
      </c>
      <c r="G9" s="101">
        <v>1027157</v>
      </c>
      <c r="H9" s="27">
        <v>972881144.26999998</v>
      </c>
      <c r="I9" s="27">
        <v>972881</v>
      </c>
      <c r="J9" s="26">
        <v>880317834.43999994</v>
      </c>
      <c r="K9" s="101">
        <v>880318</v>
      </c>
      <c r="L9" s="28">
        <v>904658849.17000008</v>
      </c>
      <c r="M9" s="27">
        <v>904659</v>
      </c>
      <c r="N9" s="29">
        <v>1014204064.8000001</v>
      </c>
      <c r="O9" s="101">
        <v>1098452</v>
      </c>
      <c r="P9" s="27">
        <v>1033060</v>
      </c>
      <c r="Q9" s="26">
        <v>981490045.12</v>
      </c>
      <c r="R9" s="109">
        <v>981490</v>
      </c>
      <c r="S9" s="27">
        <v>974415563.06999993</v>
      </c>
      <c r="T9" s="27"/>
      <c r="U9" s="27">
        <v>778219132.23000002</v>
      </c>
      <c r="V9" s="27">
        <v>778219</v>
      </c>
    </row>
    <row r="10" spans="1:22" ht="12.95" customHeight="1" x14ac:dyDescent="0.2">
      <c r="A10" s="25" t="s">
        <v>22</v>
      </c>
      <c r="B10" s="26">
        <f>'[10]Wielk. ek.-fin.Grupa'!B12</f>
        <v>-823870351.17999995</v>
      </c>
      <c r="C10" s="101">
        <v>-823871</v>
      </c>
      <c r="D10" s="26">
        <v>-816872726.57999992</v>
      </c>
      <c r="E10" s="27">
        <v>-817320</v>
      </c>
      <c r="F10" s="27">
        <v>-119824694.43000001</v>
      </c>
      <c r="G10" s="101">
        <v>-837815</v>
      </c>
      <c r="H10" s="27">
        <v>-813549415.66999996</v>
      </c>
      <c r="I10" s="27">
        <v>-813549</v>
      </c>
      <c r="J10" s="26">
        <v>-817134797.18000007</v>
      </c>
      <c r="K10" s="101">
        <v>-824221</v>
      </c>
      <c r="L10" s="28">
        <v>-831979888.83000016</v>
      </c>
      <c r="M10" s="27">
        <v>-831980</v>
      </c>
      <c r="N10" s="29">
        <v>-27180548.949999999</v>
      </c>
      <c r="O10" s="101">
        <v>-929059</v>
      </c>
      <c r="P10" s="27">
        <v>-820330</v>
      </c>
      <c r="Q10" s="26">
        <v>-763987569.38</v>
      </c>
      <c r="R10" s="109">
        <v>-763987</v>
      </c>
      <c r="S10" s="27">
        <v>268168444.51999998</v>
      </c>
      <c r="T10" s="27"/>
      <c r="U10" s="27"/>
      <c r="V10" s="27"/>
    </row>
    <row r="11" spans="1:22" ht="12.95" customHeight="1" x14ac:dyDescent="0.2">
      <c r="A11" s="25" t="s">
        <v>23</v>
      </c>
      <c r="B11" s="26">
        <f>'[10]Wielk. ek.-fin.Grupa'!B13</f>
        <v>-119824694.43000001</v>
      </c>
      <c r="C11" s="101">
        <v>-119825</v>
      </c>
      <c r="D11" s="26">
        <v>-27180548.949999999</v>
      </c>
      <c r="E11" s="27">
        <v>-27180</v>
      </c>
      <c r="F11" s="26">
        <v>-27180548.949999999</v>
      </c>
      <c r="G11" s="101">
        <v>4531</v>
      </c>
      <c r="H11" s="27">
        <v>18119065.870000001</v>
      </c>
      <c r="I11" s="27">
        <v>18119</v>
      </c>
      <c r="J11" s="26">
        <v>17726497.25</v>
      </c>
      <c r="K11" s="101">
        <v>17726</v>
      </c>
      <c r="L11" s="28">
        <v>65749739.420000002</v>
      </c>
      <c r="M11" s="27">
        <v>65750</v>
      </c>
      <c r="N11" s="29">
        <v>-816872726.57999992</v>
      </c>
      <c r="O11" s="101">
        <v>12859</v>
      </c>
      <c r="P11" s="27">
        <v>8546</v>
      </c>
      <c r="Q11" s="26">
        <v>10243674.1</v>
      </c>
      <c r="R11" s="109">
        <v>10244</v>
      </c>
      <c r="S11" s="27">
        <v>-724586749.54999995</v>
      </c>
      <c r="T11" s="27"/>
      <c r="U11" s="27">
        <v>-664296514.83000004</v>
      </c>
      <c r="V11" s="27">
        <v>0</v>
      </c>
    </row>
    <row r="12" spans="1:22" ht="12.95" customHeight="1" x14ac:dyDescent="0.2">
      <c r="A12" s="25" t="s">
        <v>24</v>
      </c>
      <c r="B12" s="26">
        <f>'[10]Wielk. ek.-fin.Grupa'!B14</f>
        <v>16926641.860000074</v>
      </c>
      <c r="C12" s="101">
        <v>16926</v>
      </c>
      <c r="D12" s="26">
        <v>169703472.20000011</v>
      </c>
      <c r="E12" s="27">
        <v>169704</v>
      </c>
      <c r="F12" s="27">
        <v>16926641.860000074</v>
      </c>
      <c r="G12" s="101">
        <v>193873</v>
      </c>
      <c r="H12" s="27">
        <v>177450794.47000003</v>
      </c>
      <c r="I12" s="27">
        <v>177451</v>
      </c>
      <c r="J12" s="26">
        <v>80909534.509999871</v>
      </c>
      <c r="K12" s="101">
        <v>73823</v>
      </c>
      <c r="L12" s="28">
        <v>138428699.75999993</v>
      </c>
      <c r="M12" s="27">
        <v>138429</v>
      </c>
      <c r="N12" s="29">
        <v>169703472.20000011</v>
      </c>
      <c r="O12" s="101">
        <v>182252</v>
      </c>
      <c r="P12" s="27">
        <v>221276</v>
      </c>
      <c r="Q12" s="26">
        <v>227746149.84000003</v>
      </c>
      <c r="R12" s="109">
        <v>227747</v>
      </c>
      <c r="S12" s="27">
        <v>-12412063.529999999</v>
      </c>
      <c r="T12" s="27"/>
      <c r="U12" s="27">
        <v>-11511815.890000001</v>
      </c>
      <c r="V12" s="27">
        <v>113923</v>
      </c>
    </row>
    <row r="13" spans="1:22" ht="12.95" customHeight="1" x14ac:dyDescent="0.2">
      <c r="A13" s="25" t="s">
        <v>25</v>
      </c>
      <c r="B13" s="26">
        <f>'[10]Wielk. ek.-fin.Grupa'!B15</f>
        <v>-1930110.71</v>
      </c>
      <c r="C13" s="101">
        <v>-1930</v>
      </c>
      <c r="D13" s="26">
        <v>-3235555.71</v>
      </c>
      <c r="E13" s="27">
        <v>-3236</v>
      </c>
      <c r="F13" s="27">
        <v>-1930110.71</v>
      </c>
      <c r="G13" s="101">
        <v>-2903</v>
      </c>
      <c r="H13" s="27">
        <v>-3002452.58</v>
      </c>
      <c r="I13" s="27">
        <v>-3002</v>
      </c>
      <c r="J13" s="26">
        <v>-3226109.9099999997</v>
      </c>
      <c r="K13" s="101">
        <v>-3226</v>
      </c>
      <c r="L13" s="28">
        <v>-3827992.3</v>
      </c>
      <c r="M13" s="27">
        <v>-3828</v>
      </c>
      <c r="N13" s="29">
        <v>-3235555.71</v>
      </c>
      <c r="O13" s="101">
        <v>-8164</v>
      </c>
      <c r="P13" s="27">
        <v>-10083</v>
      </c>
      <c r="Q13" s="26">
        <v>-3859051.9099999992</v>
      </c>
      <c r="R13" s="109">
        <v>-3859</v>
      </c>
      <c r="S13" s="27">
        <v>-37966199.990000002</v>
      </c>
      <c r="T13" s="27"/>
      <c r="U13" s="27">
        <v>-38461788.440000005</v>
      </c>
      <c r="V13" s="27">
        <v>-11512</v>
      </c>
    </row>
    <row r="14" spans="1:22" ht="12.95" customHeight="1" x14ac:dyDescent="0.2">
      <c r="A14" s="25" t="s">
        <v>26</v>
      </c>
      <c r="B14" s="26">
        <f>'[10]Wielk. ek.-fin.Grupa'!B16</f>
        <v>-6039909.7999999989</v>
      </c>
      <c r="C14" s="101">
        <v>-6040</v>
      </c>
      <c r="D14" s="26">
        <v>-7139186.0300000003</v>
      </c>
      <c r="E14" s="27">
        <v>-7139</v>
      </c>
      <c r="F14" s="27">
        <v>-6039909.7999999989</v>
      </c>
      <c r="G14" s="101">
        <v>-6500</v>
      </c>
      <c r="H14" s="27">
        <v>-6188687.7599999998</v>
      </c>
      <c r="I14" s="27">
        <v>-6189</v>
      </c>
      <c r="J14" s="26">
        <v>-12959625.470000001</v>
      </c>
      <c r="K14" s="101">
        <v>-5874</v>
      </c>
      <c r="L14" s="28">
        <v>-14139399.950000001</v>
      </c>
      <c r="M14" s="27">
        <v>-14139</v>
      </c>
      <c r="N14" s="29">
        <v>-7139186.0300000003</v>
      </c>
      <c r="O14" s="101">
        <v>-28304</v>
      </c>
      <c r="P14" s="27">
        <v>-29113</v>
      </c>
      <c r="Q14" s="26">
        <v>-31526945.880000003</v>
      </c>
      <c r="R14" s="109">
        <v>-31527</v>
      </c>
      <c r="S14" s="27">
        <v>8094825.6100000013</v>
      </c>
      <c r="T14" s="27"/>
      <c r="U14" s="27">
        <v>34074753.640000001</v>
      </c>
      <c r="V14" s="27">
        <v>-38462</v>
      </c>
    </row>
    <row r="15" spans="1:22" ht="12.95" customHeight="1" x14ac:dyDescent="0.2">
      <c r="A15" s="25" t="s">
        <v>27</v>
      </c>
      <c r="B15" s="26">
        <f>'[10]Wielk. ek.-fin.Grupa'!B17</f>
        <v>2869503.3599999994</v>
      </c>
      <c r="C15" s="101">
        <v>2870</v>
      </c>
      <c r="D15" s="26">
        <v>5785690.879999999</v>
      </c>
      <c r="E15" s="27">
        <v>5785</v>
      </c>
      <c r="F15" s="27">
        <v>2869503.3599999994</v>
      </c>
      <c r="G15" s="101">
        <v>6097</v>
      </c>
      <c r="H15" s="27">
        <v>772330.5700000003</v>
      </c>
      <c r="I15" s="27">
        <v>772</v>
      </c>
      <c r="J15" s="26">
        <v>-7042054.9800000042</v>
      </c>
      <c r="K15" s="101">
        <v>-7042</v>
      </c>
      <c r="L15" s="28">
        <v>3465138.2400000021</v>
      </c>
      <c r="M15" s="27">
        <v>3465</v>
      </c>
      <c r="N15" s="29">
        <v>5785690.879999999</v>
      </c>
      <c r="O15" s="101">
        <v>-10192</v>
      </c>
      <c r="P15" s="27">
        <v>576</v>
      </c>
      <c r="Q15" s="26">
        <v>-7665499.9899999993</v>
      </c>
      <c r="R15" s="109">
        <v>-7666</v>
      </c>
      <c r="S15" s="27">
        <v>225885006.60999998</v>
      </c>
      <c r="T15" s="27"/>
      <c r="U15" s="27">
        <v>98023766.709999979</v>
      </c>
      <c r="V15" s="27">
        <v>34075</v>
      </c>
    </row>
    <row r="16" spans="1:22" x14ac:dyDescent="0.2">
      <c r="A16" s="25" t="s">
        <v>28</v>
      </c>
      <c r="B16" s="26">
        <f>'[10]Wielk. ek.-fin.Grupa'!B18</f>
        <v>11826124.710000074</v>
      </c>
      <c r="C16" s="101">
        <v>11826</v>
      </c>
      <c r="D16" s="26">
        <v>165114421.34000015</v>
      </c>
      <c r="E16" s="27">
        <v>165114</v>
      </c>
      <c r="F16" s="27">
        <v>11826124.710000074</v>
      </c>
      <c r="G16" s="101">
        <v>190567</v>
      </c>
      <c r="H16" s="27">
        <v>169031984.70000002</v>
      </c>
      <c r="I16" s="27">
        <v>169032</v>
      </c>
      <c r="J16" s="26">
        <v>57681744.149999872</v>
      </c>
      <c r="K16" s="101">
        <v>57681</v>
      </c>
      <c r="L16" s="28">
        <v>123926445.74999991</v>
      </c>
      <c r="M16" s="27">
        <v>123927</v>
      </c>
      <c r="N16" s="29">
        <v>165114421.34000015</v>
      </c>
      <c r="O16" s="101">
        <v>135592</v>
      </c>
      <c r="P16" s="27">
        <v>182656</v>
      </c>
      <c r="Q16" s="26">
        <v>184694652.06</v>
      </c>
      <c r="R16" s="109">
        <v>184695</v>
      </c>
      <c r="S16" s="27">
        <v>-18012320.040000003</v>
      </c>
      <c r="T16" s="27"/>
      <c r="U16" s="27">
        <v>-15200438.51</v>
      </c>
      <c r="V16" s="27">
        <v>98024</v>
      </c>
    </row>
    <row r="17" spans="1:22" ht="14.25" customHeight="1" x14ac:dyDescent="0.2">
      <c r="A17" s="25" t="s">
        <v>29</v>
      </c>
      <c r="B17" s="26">
        <f>'[10]Wielk. ek.-fin.Grupa'!B19</f>
        <v>3283755.700000002</v>
      </c>
      <c r="C17" s="101">
        <v>3284</v>
      </c>
      <c r="D17" s="26">
        <v>-569958.35999999754</v>
      </c>
      <c r="E17" s="27">
        <v>-570</v>
      </c>
      <c r="F17" s="27">
        <v>3283755.700000002</v>
      </c>
      <c r="G17" s="101">
        <v>-4326</v>
      </c>
      <c r="H17" s="27">
        <v>-10630296.090000002</v>
      </c>
      <c r="I17" s="27">
        <v>-10630</v>
      </c>
      <c r="J17" s="26">
        <v>-9403405.129999999</v>
      </c>
      <c r="K17" s="101">
        <v>-9403</v>
      </c>
      <c r="L17" s="28">
        <v>-1082510.6500000004</v>
      </c>
      <c r="M17" s="27">
        <v>-1083</v>
      </c>
      <c r="N17" s="29">
        <v>-569958.35999999754</v>
      </c>
      <c r="O17" s="101">
        <v>-16400</v>
      </c>
      <c r="P17" s="27">
        <v>-20730</v>
      </c>
      <c r="Q17" s="26">
        <v>-15428810.57</v>
      </c>
      <c r="R17" s="109">
        <v>-15429</v>
      </c>
      <c r="S17" s="27">
        <v>-37275991.909999996</v>
      </c>
      <c r="T17" s="27"/>
      <c r="U17" s="27">
        <v>-15240658.789999999</v>
      </c>
      <c r="V17" s="27">
        <v>-15200</v>
      </c>
    </row>
    <row r="18" spans="1:22" ht="12.75" customHeight="1" x14ac:dyDescent="0.2">
      <c r="A18" s="30" t="s">
        <v>30</v>
      </c>
      <c r="B18" s="26">
        <f>'[10]Wielk. ek.-fin.Grupa'!B20</f>
        <v>-3839983.7800000012</v>
      </c>
      <c r="C18" s="101">
        <v>-3840</v>
      </c>
      <c r="D18" s="26">
        <v>-32269348.559999999</v>
      </c>
      <c r="E18" s="27">
        <v>-32269</v>
      </c>
      <c r="F18" s="27">
        <v>-3839983.7800000012</v>
      </c>
      <c r="G18" s="101">
        <v>-35301</v>
      </c>
      <c r="H18" s="27">
        <v>-31665004.989999998</v>
      </c>
      <c r="I18" s="27">
        <v>-31665</v>
      </c>
      <c r="J18" s="26">
        <v>-9172760.1699999999</v>
      </c>
      <c r="K18" s="101">
        <v>-9173</v>
      </c>
      <c r="L18" s="28">
        <v>-22716665.07</v>
      </c>
      <c r="M18" s="27">
        <v>-22717</v>
      </c>
      <c r="N18" s="29">
        <v>-32269348.559999999</v>
      </c>
      <c r="O18" s="101">
        <v>-24127</v>
      </c>
      <c r="P18" s="27">
        <v>-34101</v>
      </c>
      <c r="Q18" s="26">
        <v>-30758520.949999996</v>
      </c>
      <c r="R18" s="109">
        <v>-30758</v>
      </c>
      <c r="S18" s="27">
        <v>167399102.06999999</v>
      </c>
      <c r="T18" s="27"/>
      <c r="U18" s="27">
        <v>67833722.939999998</v>
      </c>
      <c r="V18" s="27">
        <v>-15241</v>
      </c>
    </row>
    <row r="19" spans="1:22" ht="15.75" customHeight="1" x14ac:dyDescent="0.2">
      <c r="A19" s="30" t="s">
        <v>31</v>
      </c>
      <c r="B19" s="26">
        <f>'[10]Wielk. ek.-fin.Grupa'!B21</f>
        <v>11269896.630000073</v>
      </c>
      <c r="C19" s="101">
        <v>11270</v>
      </c>
      <c r="D19" s="26">
        <v>132275114.4200002</v>
      </c>
      <c r="E19" s="27">
        <v>132275</v>
      </c>
      <c r="F19" s="27">
        <v>11269896.630000073</v>
      </c>
      <c r="G19" s="101">
        <v>150940</v>
      </c>
      <c r="H19" s="27">
        <v>126736683.62000002</v>
      </c>
      <c r="I19" s="27">
        <v>126737</v>
      </c>
      <c r="J19" s="26">
        <v>39105578.849999875</v>
      </c>
      <c r="K19" s="101">
        <v>39105</v>
      </c>
      <c r="L19" s="28">
        <v>100127270.02999991</v>
      </c>
      <c r="M19" s="27">
        <v>100127</v>
      </c>
      <c r="N19" s="29">
        <v>132275114.4200002</v>
      </c>
      <c r="O19" s="101">
        <v>95065</v>
      </c>
      <c r="P19" s="27">
        <v>127825</v>
      </c>
      <c r="Q19" s="26"/>
      <c r="R19" s="109">
        <v>138508</v>
      </c>
      <c r="S19" s="27"/>
      <c r="T19" s="27"/>
      <c r="U19" s="27"/>
      <c r="V19" s="27">
        <v>0</v>
      </c>
    </row>
    <row r="20" spans="1:22" ht="10.5" customHeight="1" x14ac:dyDescent="0.2">
      <c r="A20" s="30" t="s">
        <v>32</v>
      </c>
      <c r="B20" s="26">
        <f>'[10]Wielk. ek.-fin.Grupa'!B22</f>
        <v>-671547.52619999996</v>
      </c>
      <c r="C20" s="101">
        <v>-671</v>
      </c>
      <c r="D20" s="26">
        <v>-123950.55999999988</v>
      </c>
      <c r="E20" s="27">
        <v>-124</v>
      </c>
      <c r="F20" s="27">
        <v>-671547.52619999996</v>
      </c>
      <c r="G20" s="101">
        <v>-73</v>
      </c>
      <c r="H20" s="27">
        <v>0</v>
      </c>
      <c r="I20" s="27">
        <v>-5</v>
      </c>
      <c r="J20" s="26">
        <v>10912813.211700002</v>
      </c>
      <c r="K20" s="101">
        <v>0</v>
      </c>
      <c r="L20" s="28">
        <v>-20345225.970000006</v>
      </c>
      <c r="M20" s="27">
        <v>0</v>
      </c>
      <c r="N20" s="29"/>
      <c r="O20" s="101">
        <v>0</v>
      </c>
      <c r="P20" s="27">
        <v>0</v>
      </c>
      <c r="Q20" s="26"/>
      <c r="R20" s="109">
        <v>0</v>
      </c>
      <c r="S20" s="27"/>
      <c r="T20" s="27"/>
      <c r="U20" s="27"/>
      <c r="V20" s="27"/>
    </row>
    <row r="21" spans="1:22" ht="12.75" customHeight="1" x14ac:dyDescent="0.2">
      <c r="A21" s="30" t="s">
        <v>33</v>
      </c>
      <c r="B21" s="26">
        <v>-1</v>
      </c>
      <c r="C21" s="101">
        <v>0</v>
      </c>
      <c r="D21" s="26">
        <v>1</v>
      </c>
      <c r="E21" s="27">
        <v>2</v>
      </c>
      <c r="F21" s="27"/>
      <c r="G21" s="101">
        <v>0</v>
      </c>
      <c r="H21" s="27"/>
      <c r="I21" s="27">
        <v>0</v>
      </c>
      <c r="J21" s="26"/>
      <c r="K21" s="101">
        <v>10913</v>
      </c>
      <c r="L21" s="28"/>
      <c r="M21" s="27">
        <v>-20345</v>
      </c>
      <c r="N21" s="29">
        <v>-123950.55999999988</v>
      </c>
      <c r="O21" s="101">
        <v>-1167</v>
      </c>
      <c r="P21" s="27">
        <v>-5525</v>
      </c>
      <c r="Q21" s="26"/>
      <c r="R21" s="109">
        <v>791</v>
      </c>
      <c r="S21" s="27"/>
      <c r="T21" s="27"/>
      <c r="U21" s="27"/>
      <c r="V21" s="27">
        <v>0</v>
      </c>
    </row>
    <row r="22" spans="1:22" ht="12" customHeight="1" x14ac:dyDescent="0.2">
      <c r="A22" s="31" t="s">
        <v>34</v>
      </c>
      <c r="B22" s="32">
        <f>'[10]Wielk. ek.-fin.Grupa'!B23</f>
        <v>10598349.103800073</v>
      </c>
      <c r="C22" s="102">
        <v>10599</v>
      </c>
      <c r="D22" s="32">
        <v>132151163.86000019</v>
      </c>
      <c r="E22" s="33">
        <v>132151</v>
      </c>
      <c r="F22" s="32">
        <v>132151163.86000019</v>
      </c>
      <c r="G22" s="102">
        <v>150867</v>
      </c>
      <c r="H22" s="33">
        <v>126736683.62000002</v>
      </c>
      <c r="I22" s="33">
        <v>126732</v>
      </c>
      <c r="J22" s="32">
        <v>50018392.061699875</v>
      </c>
      <c r="K22" s="102">
        <v>50018</v>
      </c>
      <c r="L22" s="34">
        <v>79782044.059999913</v>
      </c>
      <c r="M22" s="33">
        <v>79782</v>
      </c>
      <c r="N22" s="35">
        <v>132151163.86000019</v>
      </c>
      <c r="O22" s="102">
        <v>93898</v>
      </c>
      <c r="P22" s="33">
        <v>122300</v>
      </c>
      <c r="Q22" s="32">
        <v>139298449.53000003</v>
      </c>
      <c r="R22" s="110">
        <v>139299</v>
      </c>
      <c r="S22" s="33">
        <v>0</v>
      </c>
      <c r="T22" s="27"/>
      <c r="U22" s="27">
        <v>67833722.939999998</v>
      </c>
      <c r="V22" s="27">
        <v>67834</v>
      </c>
    </row>
    <row r="23" spans="1:22" ht="14.25" hidden="1" customHeight="1" x14ac:dyDescent="0.2">
      <c r="A23" s="36"/>
      <c r="B23" s="26"/>
      <c r="C23" s="26"/>
      <c r="D23" s="26"/>
      <c r="E23" s="27"/>
      <c r="F23" s="27"/>
      <c r="G23" s="26"/>
      <c r="H23" s="27"/>
      <c r="I23" s="27"/>
      <c r="J23" s="26"/>
      <c r="K23" s="26"/>
      <c r="L23" s="28"/>
      <c r="M23" s="27"/>
      <c r="N23" s="29"/>
      <c r="O23" s="26"/>
      <c r="P23" s="27"/>
      <c r="Q23" s="26"/>
      <c r="R23" s="101"/>
      <c r="S23" s="27"/>
      <c r="T23" s="27"/>
      <c r="U23" s="27"/>
      <c r="V23" s="27"/>
    </row>
    <row r="24" spans="1:22" ht="14.25" hidden="1" customHeight="1" x14ac:dyDescent="0.2">
      <c r="A24" s="36"/>
      <c r="B24" s="26"/>
      <c r="C24" s="26"/>
      <c r="D24" s="26"/>
      <c r="E24" s="27"/>
      <c r="F24" s="27"/>
      <c r="G24" s="26"/>
      <c r="H24" s="27"/>
      <c r="I24" s="27"/>
      <c r="J24" s="26"/>
      <c r="K24" s="26"/>
      <c r="L24" s="28"/>
      <c r="M24" s="27"/>
      <c r="N24" s="29"/>
      <c r="O24" s="26"/>
      <c r="P24" s="27"/>
      <c r="Q24" s="26"/>
      <c r="R24" s="101"/>
      <c r="S24" s="27"/>
      <c r="T24" s="27"/>
      <c r="U24" s="27"/>
      <c r="V24" s="27"/>
    </row>
    <row r="25" spans="1:22" ht="14.25" customHeight="1" x14ac:dyDescent="0.2">
      <c r="A25" s="37"/>
      <c r="B25" s="27"/>
      <c r="C25" s="27"/>
      <c r="D25" s="27"/>
      <c r="E25" s="27"/>
      <c r="G25" s="27"/>
      <c r="H25" s="27"/>
      <c r="I25" s="27"/>
      <c r="J25" s="27"/>
      <c r="K25" s="27"/>
      <c r="L25" s="28"/>
      <c r="M25" s="27"/>
      <c r="N25" s="28"/>
      <c r="O25" s="27"/>
      <c r="P25" s="27"/>
      <c r="Q25" s="27"/>
      <c r="R25" s="27"/>
      <c r="S25" s="27"/>
      <c r="T25" s="27"/>
      <c r="U25" s="38"/>
      <c r="V25" s="38"/>
    </row>
    <row r="26" spans="1:22" ht="14.25" customHeight="1" x14ac:dyDescent="0.2">
      <c r="A26" s="39" t="s">
        <v>35</v>
      </c>
      <c r="B26" s="40">
        <f>'[10]Bilans sk. '!B18</f>
        <v>1735771151.6900003</v>
      </c>
      <c r="C26" s="111">
        <v>1735771</v>
      </c>
      <c r="D26" s="40">
        <v>1725452784.3900008</v>
      </c>
      <c r="E26" s="41">
        <v>1715919</v>
      </c>
      <c r="F26" s="41">
        <v>1715918411.2600002</v>
      </c>
      <c r="G26" s="111">
        <v>1776003</v>
      </c>
      <c r="H26" s="41">
        <v>1758163228.25</v>
      </c>
      <c r="I26" s="41">
        <v>1747233</v>
      </c>
      <c r="J26" s="40">
        <v>1631473794.7600009</v>
      </c>
      <c r="K26" s="111">
        <v>1631474</v>
      </c>
      <c r="L26" s="41">
        <v>1455090633.8899999</v>
      </c>
      <c r="M26" s="41">
        <v>1455091</v>
      </c>
      <c r="N26" s="40">
        <v>1785227323.6700001</v>
      </c>
      <c r="O26" s="111">
        <v>1438536</v>
      </c>
      <c r="P26" s="41">
        <v>1385872</v>
      </c>
      <c r="Q26" s="40">
        <v>1345441249.9300001</v>
      </c>
      <c r="R26" s="113">
        <v>1343012</v>
      </c>
      <c r="S26" s="41">
        <v>551722160.47000003</v>
      </c>
      <c r="T26" s="42"/>
      <c r="U26" s="42">
        <v>1091193628.8699999</v>
      </c>
      <c r="V26" s="42">
        <v>1091194</v>
      </c>
    </row>
    <row r="27" spans="1:22" ht="14.25" customHeight="1" x14ac:dyDescent="0.2">
      <c r="A27" s="30" t="s">
        <v>36</v>
      </c>
      <c r="B27" s="43">
        <f>'[10]Bilans sk. '!B28</f>
        <v>649505213.89999998</v>
      </c>
      <c r="C27" s="112">
        <v>649506</v>
      </c>
      <c r="D27" s="43">
        <v>600237450.73000002</v>
      </c>
      <c r="E27" s="42">
        <v>601193</v>
      </c>
      <c r="F27" s="42">
        <v>601193057.11000001</v>
      </c>
      <c r="G27" s="112">
        <v>470124</v>
      </c>
      <c r="H27" s="42">
        <v>492874119.51999998</v>
      </c>
      <c r="I27" s="42">
        <v>474823</v>
      </c>
      <c r="J27" s="43">
        <v>440641223.48999995</v>
      </c>
      <c r="K27" s="112">
        <v>440641</v>
      </c>
      <c r="L27" s="27">
        <v>474112590.36000001</v>
      </c>
      <c r="M27" s="42">
        <v>474112</v>
      </c>
      <c r="N27" s="43">
        <v>470124937.85000002</v>
      </c>
      <c r="O27" s="112">
        <v>410742</v>
      </c>
      <c r="P27" s="42">
        <v>493309</v>
      </c>
      <c r="Q27" s="43">
        <v>507810276.81999993</v>
      </c>
      <c r="R27" s="114">
        <v>507811</v>
      </c>
      <c r="S27" s="42">
        <v>1810165687.9300001</v>
      </c>
      <c r="T27" s="42"/>
      <c r="U27" s="42">
        <v>298048438.56</v>
      </c>
      <c r="V27" s="42">
        <v>298048</v>
      </c>
    </row>
    <row r="28" spans="1:22" ht="14.25" hidden="1" customHeight="1" x14ac:dyDescent="0.2">
      <c r="A28" s="30" t="s">
        <v>37</v>
      </c>
      <c r="B28" s="43" t="e">
        <f>'[10]Bilans sk. '!#REF!</f>
        <v>#REF!</v>
      </c>
      <c r="C28" s="112">
        <v>0</v>
      </c>
      <c r="D28" s="43">
        <v>0</v>
      </c>
      <c r="E28" s="42">
        <v>0</v>
      </c>
      <c r="F28" s="27">
        <v>0</v>
      </c>
      <c r="G28" s="112">
        <v>0</v>
      </c>
      <c r="H28" s="27">
        <v>5472000</v>
      </c>
      <c r="I28" s="27"/>
      <c r="J28" s="26"/>
      <c r="K28" s="101" t="s">
        <v>38</v>
      </c>
      <c r="L28" s="44"/>
      <c r="M28" s="27">
        <v>0</v>
      </c>
      <c r="N28" s="45"/>
      <c r="O28" s="101" t="s">
        <v>38</v>
      </c>
      <c r="P28" s="27"/>
      <c r="Q28" s="26"/>
      <c r="R28" s="109">
        <v>0</v>
      </c>
      <c r="S28" s="27"/>
      <c r="T28" s="27"/>
      <c r="U28" s="27"/>
      <c r="V28" s="27">
        <v>0</v>
      </c>
    </row>
    <row r="29" spans="1:22" ht="14.25" customHeight="1" x14ac:dyDescent="0.2">
      <c r="A29" s="30" t="s">
        <v>39</v>
      </c>
      <c r="B29" s="43">
        <f>'[10]Bilans sk. '!B32</f>
        <v>2385276365.5900002</v>
      </c>
      <c r="C29" s="112">
        <v>2385277</v>
      </c>
      <c r="D29" s="43">
        <v>2325690235.1200008</v>
      </c>
      <c r="E29" s="42">
        <v>2317112</v>
      </c>
      <c r="F29" s="42">
        <v>2317111468.3700004</v>
      </c>
      <c r="G29" s="112">
        <v>2246127</v>
      </c>
      <c r="H29" s="42">
        <v>2256509347.77</v>
      </c>
      <c r="I29" s="42">
        <v>2245579</v>
      </c>
      <c r="J29" s="43">
        <v>2072115018.250001</v>
      </c>
      <c r="K29" s="112">
        <v>2072115</v>
      </c>
      <c r="L29" s="46">
        <v>1929203224.25</v>
      </c>
      <c r="M29" s="42">
        <v>1929203</v>
      </c>
      <c r="N29" s="45">
        <v>2255352261.52</v>
      </c>
      <c r="O29" s="112">
        <v>1849278</v>
      </c>
      <c r="P29" s="42">
        <v>1879181</v>
      </c>
      <c r="Q29" s="43">
        <v>1853251526.75</v>
      </c>
      <c r="R29" s="114">
        <v>1850823</v>
      </c>
      <c r="S29" s="42">
        <v>0</v>
      </c>
      <c r="T29" s="42"/>
      <c r="U29" s="42">
        <v>1389242067.4299998</v>
      </c>
      <c r="V29" s="42">
        <v>1389242</v>
      </c>
    </row>
    <row r="30" spans="1:22" ht="18.75" customHeight="1" x14ac:dyDescent="0.2">
      <c r="A30" s="30"/>
      <c r="B30" s="47"/>
      <c r="C30" s="112"/>
      <c r="D30" s="43"/>
      <c r="E30" s="42"/>
      <c r="F30" s="42"/>
      <c r="G30" s="112"/>
      <c r="H30" s="42"/>
      <c r="I30" s="42"/>
      <c r="J30" s="43"/>
      <c r="K30" s="112"/>
      <c r="L30" s="46"/>
      <c r="M30" s="42"/>
      <c r="N30" s="45"/>
      <c r="O30" s="112"/>
      <c r="P30" s="42"/>
      <c r="Q30" s="43"/>
      <c r="R30" s="114"/>
      <c r="S30" s="42"/>
      <c r="T30" s="44"/>
      <c r="U30" s="48"/>
      <c r="V30" s="48"/>
    </row>
    <row r="31" spans="1:22" ht="14.25" customHeight="1" x14ac:dyDescent="0.2">
      <c r="A31" s="30" t="s">
        <v>40</v>
      </c>
      <c r="B31" s="26">
        <f>'[10]Bilans sk. '!B56</f>
        <v>666629182.77999997</v>
      </c>
      <c r="C31" s="101">
        <v>666629</v>
      </c>
      <c r="D31" s="26">
        <v>558187386.13999999</v>
      </c>
      <c r="E31" s="27">
        <v>560281</v>
      </c>
      <c r="F31" s="27">
        <v>560280826.53999996</v>
      </c>
      <c r="G31" s="101">
        <v>508476</v>
      </c>
      <c r="H31" s="27">
        <v>546720881.44000006</v>
      </c>
      <c r="I31" s="27">
        <v>489193</v>
      </c>
      <c r="J31" s="26">
        <v>538408003.68000078</v>
      </c>
      <c r="K31" s="101">
        <v>538408</v>
      </c>
      <c r="L31" s="27">
        <v>382632020.91999984</v>
      </c>
      <c r="M31" s="27">
        <v>382633</v>
      </c>
      <c r="N31" s="26">
        <v>538609514.95000005</v>
      </c>
      <c r="O31" s="101">
        <v>258957</v>
      </c>
      <c r="P31" s="27">
        <v>363544</v>
      </c>
      <c r="Q31" s="26">
        <v>421332607.18000007</v>
      </c>
      <c r="R31" s="109">
        <v>424543</v>
      </c>
      <c r="S31" s="27">
        <v>418314924.97999996</v>
      </c>
      <c r="T31" s="27"/>
      <c r="U31" s="27">
        <v>411341696.62</v>
      </c>
      <c r="V31" s="27">
        <v>411342</v>
      </c>
    </row>
    <row r="32" spans="1:22" ht="14.25" customHeight="1" x14ac:dyDescent="0.2">
      <c r="A32" s="30" t="s">
        <v>41</v>
      </c>
      <c r="B32" s="26">
        <f>'[10]Bilans sk. '!B65</f>
        <v>252099210.36999997</v>
      </c>
      <c r="C32" s="101">
        <v>252099</v>
      </c>
      <c r="D32" s="26">
        <v>261091527.90000001</v>
      </c>
      <c r="E32" s="27">
        <v>260244</v>
      </c>
      <c r="F32" s="27">
        <v>260243935.21000001</v>
      </c>
      <c r="G32" s="101">
        <v>264778</v>
      </c>
      <c r="H32" s="27">
        <v>339937170.64999998</v>
      </c>
      <c r="I32" s="27">
        <v>316414</v>
      </c>
      <c r="J32" s="26">
        <v>288974475.24000001</v>
      </c>
      <c r="K32" s="101">
        <v>288975</v>
      </c>
      <c r="L32" s="49">
        <v>349714821.25</v>
      </c>
      <c r="M32" s="27">
        <v>349714</v>
      </c>
      <c r="N32" s="26">
        <v>283195999.13</v>
      </c>
      <c r="O32" s="101">
        <v>471237</v>
      </c>
      <c r="P32" s="27">
        <v>423915</v>
      </c>
      <c r="Q32" s="26">
        <v>396383567.22000003</v>
      </c>
      <c r="R32" s="109">
        <v>396384</v>
      </c>
      <c r="S32" s="27">
        <v>949063851.30000007</v>
      </c>
      <c r="T32" s="27"/>
      <c r="U32" s="27">
        <v>196237720.06999999</v>
      </c>
      <c r="V32" s="27">
        <v>196238</v>
      </c>
    </row>
    <row r="33" spans="1:22" ht="14.25" hidden="1" customHeight="1" x14ac:dyDescent="0.2">
      <c r="A33" s="30" t="s">
        <v>42</v>
      </c>
      <c r="B33" s="26"/>
      <c r="C33" s="101"/>
      <c r="D33" s="26"/>
      <c r="E33" s="27"/>
      <c r="F33" s="27"/>
      <c r="G33" s="101"/>
      <c r="H33" s="27"/>
      <c r="I33" s="27">
        <v>0</v>
      </c>
      <c r="J33" s="26"/>
      <c r="K33" s="101" t="s">
        <v>38</v>
      </c>
      <c r="L33" s="44"/>
      <c r="M33" s="27">
        <v>0</v>
      </c>
      <c r="N33" s="26"/>
      <c r="O33" s="101" t="s">
        <v>38</v>
      </c>
      <c r="P33" s="27"/>
      <c r="Q33" s="26">
        <v>0</v>
      </c>
      <c r="R33" s="109">
        <v>0</v>
      </c>
      <c r="S33" s="27">
        <v>256601976.13797998</v>
      </c>
      <c r="T33" s="27"/>
      <c r="U33" s="27">
        <v>0</v>
      </c>
      <c r="V33" s="27">
        <v>0</v>
      </c>
    </row>
    <row r="34" spans="1:22" ht="14.25" customHeight="1" x14ac:dyDescent="0.2">
      <c r="A34" s="31" t="s">
        <v>43</v>
      </c>
      <c r="B34" s="32">
        <f>'[10]Bilans sk. '!B46</f>
        <v>1466548103.7399998</v>
      </c>
      <c r="C34" s="102">
        <v>1466549</v>
      </c>
      <c r="D34" s="32">
        <v>1506411423.0899997</v>
      </c>
      <c r="E34" s="33">
        <v>1496587</v>
      </c>
      <c r="F34" s="33">
        <v>1496586808.6299999</v>
      </c>
      <c r="G34" s="102">
        <v>1472873</v>
      </c>
      <c r="H34" s="33">
        <v>1369851295.6799998</v>
      </c>
      <c r="I34" s="33">
        <v>1416449</v>
      </c>
      <c r="J34" s="32">
        <v>1244732539.3300002</v>
      </c>
      <c r="K34" s="102">
        <v>1244732</v>
      </c>
      <c r="L34" s="33">
        <v>1196856382.0800002</v>
      </c>
      <c r="M34" s="33">
        <v>1196856</v>
      </c>
      <c r="N34" s="32">
        <v>1433546747.4399998</v>
      </c>
      <c r="O34" s="102">
        <v>1119084</v>
      </c>
      <c r="P34" s="33">
        <v>1091722</v>
      </c>
      <c r="Q34" s="32">
        <v>1035535352.3499999</v>
      </c>
      <c r="R34" s="110">
        <v>1029896</v>
      </c>
      <c r="S34" s="33">
        <v>0</v>
      </c>
      <c r="T34" s="27"/>
      <c r="U34" s="27">
        <v>781662650.74000001</v>
      </c>
      <c r="V34" s="27">
        <v>607580</v>
      </c>
    </row>
    <row r="35" spans="1:22" ht="15" customHeight="1" x14ac:dyDescent="0.2">
      <c r="A35" s="48"/>
      <c r="B35" s="50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>
        <v>-174418970.23000002</v>
      </c>
      <c r="T35" s="48"/>
      <c r="U35" s="48"/>
      <c r="V35" s="48"/>
    </row>
    <row r="36" spans="1:22" ht="14.25" customHeight="1" x14ac:dyDescent="0.2">
      <c r="A36" s="39" t="s">
        <v>44</v>
      </c>
      <c r="B36" s="51">
        <f>[10]CF_Grupa!B8</f>
        <v>191244023.9500002</v>
      </c>
      <c r="C36" s="115">
        <v>191244</v>
      </c>
      <c r="D36" s="51">
        <v>330694960.81000018</v>
      </c>
      <c r="E36" s="52">
        <v>330881</v>
      </c>
      <c r="F36" s="53">
        <v>191244023.9500002</v>
      </c>
      <c r="G36" s="115">
        <v>429495</v>
      </c>
      <c r="H36" s="52">
        <v>340229576.96000004</v>
      </c>
      <c r="I36" s="52">
        <v>340229</v>
      </c>
      <c r="J36" s="51">
        <v>115051623.97169986</v>
      </c>
      <c r="K36" s="115">
        <v>115051</v>
      </c>
      <c r="L36" s="54">
        <v>389806369.06999999</v>
      </c>
      <c r="M36" s="52">
        <v>389807</v>
      </c>
      <c r="N36" s="55">
        <v>330882423.34000015</v>
      </c>
      <c r="O36" s="115">
        <v>228035</v>
      </c>
      <c r="P36" s="52">
        <v>204533</v>
      </c>
      <c r="Q36" s="51">
        <v>281582741.65999997</v>
      </c>
      <c r="R36" s="116">
        <v>281582</v>
      </c>
      <c r="S36" s="52">
        <v>-650347.24000000954</v>
      </c>
      <c r="T36" s="27"/>
      <c r="U36" s="27">
        <v>179520629.34999999</v>
      </c>
      <c r="V36" s="27">
        <v>179521</v>
      </c>
    </row>
    <row r="37" spans="1:22" ht="14.25" customHeight="1" x14ac:dyDescent="0.2">
      <c r="A37" s="30" t="s">
        <v>45</v>
      </c>
      <c r="B37" s="26">
        <f>[10]CF_Grupa!B9</f>
        <v>-124305099.96000002</v>
      </c>
      <c r="C37" s="101">
        <v>-124306</v>
      </c>
      <c r="D37" s="26">
        <v>-77360672.13000001</v>
      </c>
      <c r="E37" s="27">
        <v>-77548</v>
      </c>
      <c r="F37" s="56">
        <v>-124305099.96000002</v>
      </c>
      <c r="G37" s="101">
        <v>-162727</v>
      </c>
      <c r="H37" s="27">
        <v>-287176365.38</v>
      </c>
      <c r="I37" s="27">
        <v>-287176</v>
      </c>
      <c r="J37" s="26">
        <v>-276705228.12</v>
      </c>
      <c r="K37" s="101">
        <v>-276705</v>
      </c>
      <c r="L37" s="28">
        <v>-135338534.73999998</v>
      </c>
      <c r="M37" s="27">
        <v>-135339</v>
      </c>
      <c r="N37" s="29">
        <v>-77548134.660000011</v>
      </c>
      <c r="O37" s="101">
        <v>-129925</v>
      </c>
      <c r="P37" s="27">
        <v>-155817</v>
      </c>
      <c r="Q37" s="26">
        <v>-187880268.65000001</v>
      </c>
      <c r="R37" s="117">
        <v>-187880</v>
      </c>
      <c r="S37" s="27">
        <v>81532658.667979956</v>
      </c>
      <c r="T37" s="27"/>
      <c r="U37" s="27">
        <v>-75655528.069999978</v>
      </c>
      <c r="V37" s="27">
        <v>-75656</v>
      </c>
    </row>
    <row r="38" spans="1:22" ht="14.25" customHeight="1" x14ac:dyDescent="0.2">
      <c r="A38" s="30" t="s">
        <v>46</v>
      </c>
      <c r="B38" s="26">
        <f>[10]CF_Grupa!B10</f>
        <v>-64873629.980000004</v>
      </c>
      <c r="C38" s="101">
        <v>-64873</v>
      </c>
      <c r="D38" s="26">
        <v>-117450295.81</v>
      </c>
      <c r="E38" s="27">
        <v>-117449</v>
      </c>
      <c r="F38" s="56">
        <v>-64873629.980000004</v>
      </c>
      <c r="G38" s="101">
        <v>-181963</v>
      </c>
      <c r="H38" s="27">
        <v>35956380.549999997</v>
      </c>
      <c r="I38" s="27">
        <v>35956</v>
      </c>
      <c r="J38" s="26">
        <v>43562254.099999994</v>
      </c>
      <c r="K38" s="101">
        <v>43563</v>
      </c>
      <c r="L38" s="28">
        <v>-106463154.66</v>
      </c>
      <c r="M38" s="27">
        <v>-106463</v>
      </c>
      <c r="N38" s="29">
        <v>-117450295.81</v>
      </c>
      <c r="O38" s="101">
        <v>-183592</v>
      </c>
      <c r="P38" s="27">
        <v>-128359</v>
      </c>
      <c r="Q38" s="26">
        <v>-101261429.91999999</v>
      </c>
      <c r="R38" s="117">
        <v>-101261</v>
      </c>
      <c r="S38" s="27">
        <v>0</v>
      </c>
      <c r="T38" s="27"/>
      <c r="U38" s="27">
        <v>-118701890.89999999</v>
      </c>
      <c r="V38" s="27">
        <v>-118702</v>
      </c>
    </row>
    <row r="39" spans="1:22" ht="14.25" customHeight="1" x14ac:dyDescent="0.2">
      <c r="A39" s="31" t="s">
        <v>47</v>
      </c>
      <c r="B39" s="32">
        <f>[10]CF_Grupa!B11</f>
        <v>2065294.0100001693</v>
      </c>
      <c r="C39" s="102">
        <v>2065</v>
      </c>
      <c r="D39" s="32">
        <v>135883992.87000018</v>
      </c>
      <c r="E39" s="33">
        <v>135884</v>
      </c>
      <c r="F39" s="57">
        <v>2065294.0100001693</v>
      </c>
      <c r="G39" s="102">
        <v>84805</v>
      </c>
      <c r="H39" s="33">
        <v>89009592.13000004</v>
      </c>
      <c r="I39" s="33">
        <v>89009</v>
      </c>
      <c r="J39" s="32">
        <v>-118091350.04830015</v>
      </c>
      <c r="K39" s="102">
        <v>-118091</v>
      </c>
      <c r="L39" s="34">
        <v>148004679.67000002</v>
      </c>
      <c r="M39" s="33">
        <v>148005</v>
      </c>
      <c r="N39" s="35">
        <v>135883992.87000012</v>
      </c>
      <c r="O39" s="102">
        <v>-85482</v>
      </c>
      <c r="P39" s="33">
        <v>-79643</v>
      </c>
      <c r="Q39" s="32">
        <v>-7558956.9100000262</v>
      </c>
      <c r="R39" s="118">
        <v>-7559</v>
      </c>
      <c r="S39" s="33">
        <v>0</v>
      </c>
      <c r="T39" s="27"/>
      <c r="U39" s="27">
        <v>-14836789.619999975</v>
      </c>
      <c r="V39" s="27">
        <v>-14837</v>
      </c>
    </row>
    <row r="40" spans="1:22" ht="8.25" customHeight="1" x14ac:dyDescent="0.2">
      <c r="A40" s="48"/>
      <c r="B40" s="27"/>
      <c r="C40" s="27"/>
      <c r="D40" s="27"/>
      <c r="E40" s="27"/>
      <c r="F40" s="27"/>
      <c r="G40" s="27"/>
      <c r="H40" s="2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ht="14.25" customHeight="1" x14ac:dyDescent="0.2">
      <c r="A41" s="38" t="s">
        <v>48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4.25" customHeight="1" x14ac:dyDescent="0.2">
      <c r="A42" s="58" t="s">
        <v>49</v>
      </c>
      <c r="B42" s="59"/>
      <c r="C42" s="119">
        <v>0.4724776043807592</v>
      </c>
      <c r="D42" s="59"/>
      <c r="E42" s="61">
        <v>5.7086211097582931</v>
      </c>
      <c r="F42" s="61"/>
      <c r="G42" s="119">
        <v>6.72</v>
      </c>
      <c r="H42" s="61"/>
      <c r="I42" s="62">
        <v>5.6164927366796773</v>
      </c>
      <c r="J42" s="63"/>
      <c r="K42" s="122">
        <v>2.4138810645725046</v>
      </c>
      <c r="L42" s="64"/>
      <c r="M42" s="62">
        <v>4.1354919511404038</v>
      </c>
      <c r="N42" s="60">
        <v>5.8594467088230644</v>
      </c>
      <c r="O42" s="122">
        <v>5.08</v>
      </c>
      <c r="P42" s="62">
        <v>6.5</v>
      </c>
      <c r="Q42" s="63">
        <v>7.5164351691798776</v>
      </c>
      <c r="R42" s="124">
        <v>7.5263004949417738</v>
      </c>
      <c r="S42" s="62"/>
      <c r="T42" s="65"/>
      <c r="U42" s="65">
        <v>4.8827864150045226</v>
      </c>
      <c r="V42" s="65">
        <v>4.8827864150045226</v>
      </c>
    </row>
    <row r="43" spans="1:22" ht="14.25" customHeight="1" x14ac:dyDescent="0.2">
      <c r="A43" s="66" t="s">
        <v>50</v>
      </c>
      <c r="B43" s="67"/>
      <c r="C43" s="120">
        <v>0.76846416433661568</v>
      </c>
      <c r="D43" s="67"/>
      <c r="E43" s="28">
        <v>8.838452514564592</v>
      </c>
      <c r="F43" s="28"/>
      <c r="G43" s="120">
        <v>10.24</v>
      </c>
      <c r="H43" s="28"/>
      <c r="I43" s="65">
        <v>9.2518570460662595</v>
      </c>
      <c r="J43" s="68"/>
      <c r="K43" s="123">
        <v>4.018404796312562</v>
      </c>
      <c r="L43" s="69"/>
      <c r="M43" s="65">
        <v>6.6659663811415539</v>
      </c>
      <c r="N43" s="29">
        <v>9.2184760696498529</v>
      </c>
      <c r="O43" s="123">
        <v>8.39</v>
      </c>
      <c r="P43" s="65">
        <v>11.2</v>
      </c>
      <c r="Q43" s="68">
        <v>13.451829453613732</v>
      </c>
      <c r="R43" s="125">
        <v>13.525488509759374</v>
      </c>
      <c r="S43" s="65"/>
      <c r="T43" s="65"/>
      <c r="U43" s="65">
        <v>8.678132807776068</v>
      </c>
      <c r="V43" s="65">
        <v>8.6781328077760662</v>
      </c>
    </row>
    <row r="44" spans="1:22" ht="14.25" customHeight="1" x14ac:dyDescent="0.2">
      <c r="A44" s="66" t="s">
        <v>51</v>
      </c>
      <c r="B44" s="67"/>
      <c r="C44" s="120">
        <v>0.79354149245589689</v>
      </c>
      <c r="D44" s="67"/>
      <c r="E44" s="28">
        <v>10.676371196357939</v>
      </c>
      <c r="F44" s="28"/>
      <c r="G44" s="120">
        <v>13.24</v>
      </c>
      <c r="H44" s="28"/>
      <c r="I44" s="65">
        <v>11.00634238697989</v>
      </c>
      <c r="J44" s="68"/>
      <c r="K44" s="123">
        <v>4.1023546710968217</v>
      </c>
      <c r="L44" s="69"/>
      <c r="M44" s="65">
        <v>9.2251685901807079</v>
      </c>
      <c r="N44" s="29"/>
      <c r="O44" s="123">
        <v>9.85</v>
      </c>
      <c r="P44" s="65">
        <v>12.56</v>
      </c>
      <c r="Q44" s="68"/>
      <c r="R44" s="125">
        <v>12.62</v>
      </c>
      <c r="S44" s="65"/>
      <c r="T44" s="65"/>
      <c r="U44" s="65">
        <v>0</v>
      </c>
      <c r="V44" s="65">
        <v>8.6171707206333252</v>
      </c>
    </row>
    <row r="45" spans="1:22" ht="14.25" customHeight="1" x14ac:dyDescent="0.2">
      <c r="A45" s="70"/>
      <c r="B45" s="13"/>
      <c r="C45" s="120"/>
      <c r="D45" s="67"/>
      <c r="E45" s="28"/>
      <c r="F45" s="28"/>
      <c r="G45" s="120"/>
      <c r="H45" s="28"/>
      <c r="I45" s="65"/>
      <c r="J45" s="68"/>
      <c r="K45" s="123"/>
      <c r="L45" s="69"/>
      <c r="M45" s="65"/>
      <c r="N45" s="29"/>
      <c r="O45" s="123"/>
      <c r="P45" s="65"/>
      <c r="Q45" s="68"/>
      <c r="R45" s="125"/>
      <c r="S45" s="65"/>
      <c r="T45" s="44"/>
      <c r="U45" s="48"/>
      <c r="V45" s="48"/>
    </row>
    <row r="46" spans="1:22" ht="14.25" customHeight="1" x14ac:dyDescent="0.2">
      <c r="A46" s="70" t="s">
        <v>52</v>
      </c>
      <c r="B46" s="67"/>
      <c r="C46" s="120">
        <v>2.5763873395189805</v>
      </c>
      <c r="D46" s="67"/>
      <c r="E46" s="28">
        <v>2.3101136117730316</v>
      </c>
      <c r="F46" s="28"/>
      <c r="G46" s="120">
        <v>1.78</v>
      </c>
      <c r="H46" s="28"/>
      <c r="I46" s="28">
        <v>1.45</v>
      </c>
      <c r="J46" s="29"/>
      <c r="K46" s="120">
        <v>1.5248447916517096</v>
      </c>
      <c r="L46" s="44"/>
      <c r="M46" s="28">
        <v>1.3557120303490713</v>
      </c>
      <c r="N46" s="28">
        <v>1.66006913690257</v>
      </c>
      <c r="O46" s="120">
        <v>0.87</v>
      </c>
      <c r="P46" s="28">
        <v>1.1000000000000001</v>
      </c>
      <c r="Q46" s="29">
        <v>1.2811082971513703</v>
      </c>
      <c r="R46" s="126">
        <v>1.2811082971513703</v>
      </c>
      <c r="S46" s="28"/>
      <c r="T46" s="28"/>
      <c r="U46" s="28">
        <v>1.5188131948010968</v>
      </c>
      <c r="V46" s="28">
        <v>1.5188131948010968</v>
      </c>
    </row>
    <row r="47" spans="1:22" ht="14.25" customHeight="1" x14ac:dyDescent="0.2">
      <c r="A47" s="71" t="s">
        <v>53</v>
      </c>
      <c r="B47" s="72"/>
      <c r="C47" s="121">
        <v>2.1239324575993122</v>
      </c>
      <c r="D47" s="72"/>
      <c r="E47" s="74">
        <v>1.9211238744778585</v>
      </c>
      <c r="F47" s="74"/>
      <c r="G47" s="121">
        <v>1.52</v>
      </c>
      <c r="H47" s="74"/>
      <c r="I47" s="74">
        <v>1.07</v>
      </c>
      <c r="J47" s="73"/>
      <c r="K47" s="121">
        <v>0.94024092347374999</v>
      </c>
      <c r="L47" s="75"/>
      <c r="M47" s="74">
        <v>1.0062572506426193</v>
      </c>
      <c r="N47" s="74" t="e">
        <v>#REF!</v>
      </c>
      <c r="O47" s="121">
        <v>0.51</v>
      </c>
      <c r="P47" s="74">
        <v>0.72</v>
      </c>
      <c r="Q47" s="73">
        <v>0.91121084888348458</v>
      </c>
      <c r="R47" s="127">
        <v>0.91121084888348458</v>
      </c>
      <c r="S47" s="74"/>
      <c r="T47" s="28"/>
      <c r="U47" s="28">
        <v>1.1421017867006042</v>
      </c>
      <c r="V47" s="28">
        <v>1.1421017867006042</v>
      </c>
    </row>
    <row r="48" spans="1:22" ht="14.25" customHeight="1" x14ac:dyDescent="0.2">
      <c r="A48" s="48"/>
      <c r="B48" s="76"/>
      <c r="C48" s="28"/>
      <c r="D48" s="28"/>
      <c r="E48" s="28"/>
      <c r="F48" s="28"/>
      <c r="G48" s="28"/>
      <c r="H48" s="28"/>
      <c r="I48" s="27"/>
      <c r="J48" s="28"/>
      <c r="K48" s="28"/>
      <c r="L48" s="4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14.25" customHeight="1" x14ac:dyDescent="0.2">
      <c r="A49" s="39" t="s">
        <v>54</v>
      </c>
      <c r="B49" s="77"/>
      <c r="C49" s="115">
        <v>10600.316031294335</v>
      </c>
      <c r="D49" s="77"/>
      <c r="E49" s="52">
        <v>10897.663861977329</v>
      </c>
      <c r="F49" s="54"/>
      <c r="G49" s="115">
        <v>10750</v>
      </c>
      <c r="H49" s="52"/>
      <c r="I49" s="52">
        <v>9482.9196496510012</v>
      </c>
      <c r="J49" s="51"/>
      <c r="K49" s="132">
        <v>9383</v>
      </c>
      <c r="L49" s="78"/>
      <c r="M49" s="79">
        <v>10595</v>
      </c>
      <c r="N49" s="52"/>
      <c r="O49" s="115">
        <v>10439</v>
      </c>
      <c r="P49" s="52">
        <v>10000.709999999999</v>
      </c>
      <c r="Q49" s="51"/>
      <c r="R49" s="116">
        <v>10556</v>
      </c>
      <c r="S49" s="52"/>
      <c r="T49" s="27"/>
      <c r="U49" s="28"/>
      <c r="V49" s="28"/>
    </row>
    <row r="50" spans="1:22" ht="14.25" customHeight="1" x14ac:dyDescent="0.2">
      <c r="A50" s="30" t="s">
        <v>55</v>
      </c>
      <c r="B50" s="67"/>
      <c r="C50" s="101">
        <v>2397.6297850000001</v>
      </c>
      <c r="D50" s="67"/>
      <c r="E50" s="27">
        <v>2441.486429</v>
      </c>
      <c r="F50" s="28"/>
      <c r="G50" s="101">
        <v>2452.0129999999999</v>
      </c>
      <c r="H50" s="27"/>
      <c r="I50" s="27">
        <v>2402.5149999999999</v>
      </c>
      <c r="J50" s="26"/>
      <c r="K50" s="133">
        <v>2387.326</v>
      </c>
      <c r="L50" s="80"/>
      <c r="M50" s="81">
        <v>2437.6219999999998</v>
      </c>
      <c r="N50" s="27"/>
      <c r="O50" s="101">
        <v>2740.1759999999999</v>
      </c>
      <c r="P50" s="27">
        <v>2357.0990000000002</v>
      </c>
      <c r="Q50" s="26"/>
      <c r="R50" s="117">
        <v>2323.6529999999998</v>
      </c>
      <c r="S50" s="27"/>
      <c r="T50" s="27"/>
      <c r="U50" s="28"/>
      <c r="V50" s="28"/>
    </row>
    <row r="51" spans="1:22" ht="10.5" customHeight="1" x14ac:dyDescent="0.2">
      <c r="A51" s="82" t="s">
        <v>56</v>
      </c>
      <c r="B51" s="72"/>
      <c r="C51" s="134">
        <v>20.937999999999999</v>
      </c>
      <c r="D51" s="72"/>
      <c r="E51" s="83">
        <v>42.390999999999998</v>
      </c>
      <c r="F51" s="84"/>
      <c r="G51" s="134">
        <v>60.411000000000001</v>
      </c>
      <c r="H51" s="83"/>
      <c r="I51" s="83">
        <v>66.611999999999995</v>
      </c>
      <c r="J51" s="84"/>
      <c r="K51" s="134">
        <v>77.831999999999994</v>
      </c>
      <c r="L51" s="85"/>
      <c r="M51" s="86">
        <v>23.882000000000001</v>
      </c>
      <c r="N51" s="83"/>
      <c r="O51" s="130">
        <v>295.60300000000001</v>
      </c>
      <c r="P51" s="83">
        <v>280.81200000000001</v>
      </c>
      <c r="Q51" s="84"/>
      <c r="R51" s="128">
        <v>191.04</v>
      </c>
      <c r="S51" s="27"/>
      <c r="T51" s="27"/>
      <c r="U51" s="28"/>
      <c r="V51" s="28"/>
    </row>
    <row r="52" spans="1:22" ht="8.25" customHeight="1" x14ac:dyDescent="0.2">
      <c r="A52" s="87"/>
      <c r="B52" s="67"/>
      <c r="C52" s="136"/>
      <c r="D52" s="67"/>
      <c r="E52" s="88"/>
      <c r="F52" s="89"/>
      <c r="G52" s="136"/>
      <c r="H52" s="28"/>
      <c r="I52" s="27"/>
      <c r="J52" s="29"/>
      <c r="K52" s="123"/>
      <c r="L52" s="90"/>
      <c r="M52" s="65"/>
      <c r="N52" s="28"/>
      <c r="O52" s="120"/>
      <c r="P52" s="28"/>
      <c r="Q52" s="29"/>
      <c r="R52" s="126"/>
      <c r="S52" s="28"/>
      <c r="T52" s="28"/>
      <c r="U52" s="91"/>
      <c r="V52" s="91"/>
    </row>
    <row r="53" spans="1:22" ht="14.25" customHeight="1" x14ac:dyDescent="0.2">
      <c r="A53" s="31" t="s">
        <v>57</v>
      </c>
      <c r="B53" s="92"/>
      <c r="C53" s="131">
        <v>2.7</v>
      </c>
      <c r="D53" s="92"/>
      <c r="E53" s="34">
        <v>6.58</v>
      </c>
      <c r="F53" s="93"/>
      <c r="G53" s="131">
        <v>6.25</v>
      </c>
      <c r="H53" s="34">
        <v>0</v>
      </c>
      <c r="I53" s="33">
        <v>0</v>
      </c>
      <c r="J53" s="35">
        <v>0</v>
      </c>
      <c r="K53" s="135">
        <v>0</v>
      </c>
      <c r="L53" s="94">
        <v>0</v>
      </c>
      <c r="M53" s="95">
        <v>0</v>
      </c>
      <c r="N53" s="34">
        <v>0</v>
      </c>
      <c r="O53" s="131">
        <v>4.41</v>
      </c>
      <c r="P53" s="34">
        <v>3.5</v>
      </c>
      <c r="Q53" s="35">
        <v>0</v>
      </c>
      <c r="R53" s="129">
        <v>3.5</v>
      </c>
      <c r="S53" s="34">
        <v>-1367378776.28</v>
      </c>
      <c r="T53" s="28"/>
      <c r="U53" s="96">
        <f>U29-U31-U32-U34</f>
        <v>0</v>
      </c>
      <c r="V53" s="96">
        <f>V29-V31-V32-V34</f>
        <v>174082</v>
      </c>
    </row>
    <row r="54" spans="1:22" ht="14.25" customHeight="1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</row>
    <row r="58" spans="1:22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60" spans="1:22" x14ac:dyDescent="0.2">
      <c r="A60" s="98"/>
      <c r="B60" s="98"/>
      <c r="C60" s="98"/>
      <c r="D60" s="98"/>
      <c r="E60" s="99"/>
      <c r="F60" s="99"/>
      <c r="G60" s="98"/>
      <c r="H60" s="98"/>
      <c r="I60" s="99"/>
      <c r="J60" s="98"/>
      <c r="K60" s="98"/>
      <c r="L60" s="98"/>
      <c r="M60" s="99"/>
      <c r="N60" s="98"/>
      <c r="O60" s="98"/>
      <c r="P60" s="99"/>
      <c r="Q60" s="98"/>
      <c r="R60" s="98"/>
      <c r="S60" s="99"/>
      <c r="T60" s="99"/>
      <c r="U60" s="99"/>
      <c r="V60" s="99"/>
    </row>
  </sheetData>
  <mergeCells count="13">
    <mergeCell ref="G6:G7"/>
    <mergeCell ref="B6:B7"/>
    <mergeCell ref="C6:C7"/>
    <mergeCell ref="D6:D7"/>
    <mergeCell ref="E6:E7"/>
    <mergeCell ref="F6:F7"/>
    <mergeCell ref="N6:N7"/>
    <mergeCell ref="H6:H7"/>
    <mergeCell ref="I6:I7"/>
    <mergeCell ref="J6:J7"/>
    <mergeCell ref="K6:K7"/>
    <mergeCell ref="L6:L7"/>
    <mergeCell ref="M6:M7"/>
  </mergeCell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12-12</vt:lpstr>
      <vt:lpstr>'Dane 12-12'!_Toc167000202</vt:lpstr>
    </vt:vector>
  </TitlesOfParts>
  <Company>EDF Polska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2019-06-13T11:06:45Z</dcterms:created>
  <dcterms:modified xsi:type="dcterms:W3CDTF">2019-06-13T13:32:54Z</dcterms:modified>
</cp:coreProperties>
</file>